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 осень-зима 7-11\"/>
    </mc:Choice>
  </mc:AlternateContent>
  <bookViews>
    <workbookView xWindow="0" yWindow="0" windowWidth="14664" windowHeight="592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БжУ" sheetId="8" r:id="rId8"/>
    <sheet name="Лист 1" sheetId="9" r:id="rId9"/>
    <sheet name="титул. лист" sheetId="10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8"/>
  <c r="F18" i="8"/>
  <c r="L5" i="8"/>
  <c r="L18" i="8" s="1"/>
  <c r="K5" i="8"/>
  <c r="K18" i="8" s="1"/>
  <c r="J5" i="8"/>
  <c r="J18" i="8" s="1"/>
  <c r="I5" i="8"/>
  <c r="I18" i="8" s="1"/>
  <c r="H5" i="8"/>
  <c r="H18" i="8" s="1"/>
  <c r="E5" i="8"/>
  <c r="E18" i="8" s="1"/>
  <c r="D5" i="8"/>
  <c r="D18" i="8" s="1"/>
  <c r="M15" i="7" l="1"/>
  <c r="L15" i="7"/>
  <c r="J15" i="7"/>
  <c r="I15" i="7"/>
  <c r="H15" i="7"/>
  <c r="G15" i="7"/>
  <c r="F15" i="7"/>
  <c r="E15" i="7"/>
  <c r="M8" i="7"/>
  <c r="L8" i="7"/>
  <c r="K8" i="7"/>
  <c r="J8" i="7"/>
  <c r="I8" i="7"/>
  <c r="H8" i="7"/>
  <c r="G8" i="7"/>
  <c r="F8" i="7"/>
  <c r="E8" i="7"/>
  <c r="D8" i="7"/>
  <c r="M16" i="6"/>
  <c r="L16" i="6"/>
  <c r="K16" i="6"/>
  <c r="J16" i="6"/>
  <c r="I16" i="6"/>
  <c r="H16" i="6"/>
  <c r="G16" i="6"/>
  <c r="F16" i="6"/>
  <c r="M8" i="6"/>
  <c r="L8" i="6"/>
  <c r="K8" i="6"/>
  <c r="J8" i="6"/>
  <c r="I8" i="6"/>
  <c r="H8" i="6"/>
  <c r="G8" i="6"/>
  <c r="F8" i="6"/>
  <c r="E8" i="6"/>
  <c r="D8" i="6"/>
  <c r="M16" i="5"/>
  <c r="L16" i="5"/>
  <c r="J16" i="5"/>
  <c r="I16" i="5"/>
  <c r="H16" i="5"/>
  <c r="G16" i="5"/>
  <c r="F16" i="5"/>
  <c r="E16" i="5"/>
  <c r="M8" i="5"/>
  <c r="L8" i="5"/>
  <c r="K8" i="5"/>
  <c r="J8" i="5"/>
  <c r="I8" i="5"/>
  <c r="H8" i="5"/>
  <c r="G8" i="5"/>
  <c r="F8" i="5"/>
  <c r="E8" i="5"/>
  <c r="D8" i="5"/>
  <c r="M17" i="4"/>
  <c r="L17" i="4"/>
  <c r="J17" i="4"/>
  <c r="I17" i="4"/>
  <c r="H17" i="4"/>
  <c r="G17" i="4"/>
  <c r="F17" i="4"/>
  <c r="E17" i="4"/>
  <c r="M8" i="4"/>
  <c r="L8" i="4"/>
  <c r="K8" i="4"/>
  <c r="J8" i="4"/>
  <c r="I8" i="4"/>
  <c r="H8" i="4"/>
  <c r="G8" i="4"/>
  <c r="F8" i="4"/>
  <c r="E8" i="4"/>
  <c r="D8" i="4"/>
  <c r="M17" i="3"/>
  <c r="L17" i="3"/>
  <c r="J17" i="3"/>
  <c r="I17" i="3"/>
  <c r="H17" i="3"/>
  <c r="G17" i="3"/>
  <c r="F17" i="3"/>
  <c r="E17" i="3"/>
  <c r="M8" i="3"/>
  <c r="L8" i="3"/>
  <c r="K8" i="3"/>
  <c r="J8" i="3"/>
  <c r="I8" i="3"/>
  <c r="H8" i="3"/>
  <c r="G8" i="3"/>
  <c r="F8" i="3"/>
  <c r="E8" i="3"/>
  <c r="D8" i="3"/>
  <c r="M17" i="2"/>
  <c r="L17" i="2"/>
  <c r="J17" i="2"/>
  <c r="I17" i="2"/>
  <c r="H17" i="2"/>
  <c r="G17" i="2"/>
  <c r="F17" i="2"/>
  <c r="E17" i="2"/>
  <c r="M8" i="2"/>
  <c r="L8" i="2"/>
  <c r="K8" i="2"/>
  <c r="J8" i="2"/>
  <c r="I8" i="2"/>
  <c r="H8" i="2"/>
  <c r="G8" i="2"/>
  <c r="F8" i="2"/>
  <c r="E8" i="2"/>
  <c r="D8" i="2"/>
  <c r="M17" i="1" l="1"/>
  <c r="L17" i="1"/>
  <c r="J17" i="1"/>
  <c r="I17" i="1"/>
  <c r="H17" i="1"/>
  <c r="G17" i="1"/>
  <c r="F17" i="1"/>
  <c r="E17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<sst xmlns="http://schemas.openxmlformats.org/spreadsheetml/2006/main" count="967" uniqueCount="432">
  <si>
    <t>Первая неделя</t>
  </si>
  <si>
    <t>Понедельник (1 день)</t>
  </si>
  <si>
    <t>№ Т.К.</t>
  </si>
  <si>
    <t>Наименование блюда</t>
  </si>
  <si>
    <t>Возраст</t>
  </si>
  <si>
    <t>Выход (гр)</t>
  </si>
  <si>
    <t>Пищевые вещества (гр)</t>
  </si>
  <si>
    <t>Витамины (мг)</t>
  </si>
  <si>
    <t>белки</t>
  </si>
  <si>
    <t>жиры</t>
  </si>
  <si>
    <t>углеводы</t>
  </si>
  <si>
    <t>калорийность</t>
  </si>
  <si>
    <t>Ca</t>
  </si>
  <si>
    <t>Mg</t>
  </si>
  <si>
    <t>Fe</t>
  </si>
  <si>
    <t>B</t>
  </si>
  <si>
    <t>C</t>
  </si>
  <si>
    <t>Завтрак 2</t>
  </si>
  <si>
    <t>264</t>
  </si>
  <si>
    <t>Пирожок печёный с яблоком</t>
  </si>
  <si>
    <t>7-11</t>
  </si>
  <si>
    <t>75</t>
  </si>
  <si>
    <t>4,5</t>
  </si>
  <si>
    <t>4,0</t>
  </si>
  <si>
    <t>33,0</t>
  </si>
  <si>
    <t>189,0</t>
  </si>
  <si>
    <t>14,19</t>
  </si>
  <si>
    <t>8,23</t>
  </si>
  <si>
    <t>1,06</t>
  </si>
  <si>
    <t>0,10</t>
  </si>
  <si>
    <t>1,04</t>
  </si>
  <si>
    <t>306</t>
  </si>
  <si>
    <t>200</t>
  </si>
  <si>
    <t>3,6</t>
  </si>
  <si>
    <t>3,3</t>
  </si>
  <si>
    <t>13,7</t>
  </si>
  <si>
    <t>98,0</t>
  </si>
  <si>
    <t>110,37</t>
  </si>
  <si>
    <t>26,97</t>
  </si>
  <si>
    <t>0,88</t>
  </si>
  <si>
    <t>0,16</t>
  </si>
  <si>
    <t>0,52</t>
  </si>
  <si>
    <t>Итого:</t>
  </si>
  <si>
    <t>Какао с молоком 2 в 1</t>
  </si>
  <si>
    <t>Обед</t>
  </si>
  <si>
    <t>6</t>
  </si>
  <si>
    <t>Салат из белокачанной капусты</t>
  </si>
  <si>
    <t>60</t>
  </si>
  <si>
    <t>1,3</t>
  </si>
  <si>
    <t>2,7</t>
  </si>
  <si>
    <t>6,2</t>
  </si>
  <si>
    <t>57,0</t>
  </si>
  <si>
    <t>35,30</t>
  </si>
  <si>
    <t>12,32</t>
  </si>
  <si>
    <t>0,45</t>
  </si>
  <si>
    <t>0,05</t>
  </si>
  <si>
    <t>12,99</t>
  </si>
  <si>
    <t>62</t>
  </si>
  <si>
    <t>Суп картофельный с клёцками на м/б</t>
  </si>
  <si>
    <t>1,6</t>
  </si>
  <si>
    <t>2,4</t>
  </si>
  <si>
    <t>11,6</t>
  </si>
  <si>
    <t>75,0</t>
  </si>
  <si>
    <t>10,37</t>
  </si>
  <si>
    <t>16,0</t>
  </si>
  <si>
    <t>0,61</t>
  </si>
  <si>
    <t>5,28</t>
  </si>
  <si>
    <t>108</t>
  </si>
  <si>
    <t>Тефтели (1 вариант)</t>
  </si>
  <si>
    <t>60/30</t>
  </si>
  <si>
    <t>8,0</t>
  </si>
  <si>
    <t>12,5</t>
  </si>
  <si>
    <t>10,7</t>
  </si>
  <si>
    <t>190,0</t>
  </si>
  <si>
    <t>25,52</t>
  </si>
  <si>
    <t>18,38</t>
  </si>
  <si>
    <t>0,83</t>
  </si>
  <si>
    <t>0,09</t>
  </si>
  <si>
    <t>0,33</t>
  </si>
  <si>
    <t>169</t>
  </si>
  <si>
    <t>Каша рисовая рассыпчатая</t>
  </si>
  <si>
    <t>180/5</t>
  </si>
  <si>
    <t>4,4</t>
  </si>
  <si>
    <t>4,3</t>
  </si>
  <si>
    <t>45,2</t>
  </si>
  <si>
    <t>241,0</t>
  </si>
  <si>
    <t>66,36</t>
  </si>
  <si>
    <t>72,50</t>
  </si>
  <si>
    <t>1,46</t>
  </si>
  <si>
    <t>10,17</t>
  </si>
  <si>
    <t>310</t>
  </si>
  <si>
    <t>Компот из сухофруктов</t>
  </si>
  <si>
    <t>0,5</t>
  </si>
  <si>
    <t>0,1</t>
  </si>
  <si>
    <t>30,9</t>
  </si>
  <si>
    <t>123,0</t>
  </si>
  <si>
    <t>8,07</t>
  </si>
  <si>
    <t>0,89</t>
  </si>
  <si>
    <t>0,06</t>
  </si>
  <si>
    <t>0,11</t>
  </si>
  <si>
    <t>1.6</t>
  </si>
  <si>
    <t>Хлеб ржаной</t>
  </si>
  <si>
    <t>50</t>
  </si>
  <si>
    <t>2,8</t>
  </si>
  <si>
    <t>0,8</t>
  </si>
  <si>
    <t>20,9</t>
  </si>
  <si>
    <t>101,1</t>
  </si>
  <si>
    <t>27,5</t>
  </si>
  <si>
    <t>3,5</t>
  </si>
  <si>
    <t>0,01</t>
  </si>
  <si>
    <t>0,0</t>
  </si>
  <si>
    <t>Итого за день:</t>
  </si>
  <si>
    <t>Вторник (2 день)</t>
  </si>
  <si>
    <t>290</t>
  </si>
  <si>
    <t>Булочка "Домашняя"</t>
  </si>
  <si>
    <t>4,1</t>
  </si>
  <si>
    <t>30,2</t>
  </si>
  <si>
    <t>197,0</t>
  </si>
  <si>
    <t>8,1</t>
  </si>
  <si>
    <t>5,1</t>
  </si>
  <si>
    <t>0,43</t>
  </si>
  <si>
    <t>0,04</t>
  </si>
  <si>
    <t>299</t>
  </si>
  <si>
    <t>Молоко кипячёное</t>
  </si>
  <si>
    <t>5,7</t>
  </si>
  <si>
    <t>5,9</t>
  </si>
  <si>
    <t>9,0</t>
  </si>
  <si>
    <t>111,0</t>
  </si>
  <si>
    <t>222,45</t>
  </si>
  <si>
    <t>25,66</t>
  </si>
  <si>
    <t>0,18</t>
  </si>
  <si>
    <t>1,09</t>
  </si>
  <si>
    <t>14</t>
  </si>
  <si>
    <t>Салат из свежих огурцов</t>
  </si>
  <si>
    <t>1,8</t>
  </si>
  <si>
    <t>35,0</t>
  </si>
  <si>
    <t>12,29</t>
  </si>
  <si>
    <t>7,02</t>
  </si>
  <si>
    <t>0,32</t>
  </si>
  <si>
    <t>0,03</t>
  </si>
  <si>
    <t>2,3</t>
  </si>
  <si>
    <t>54</t>
  </si>
  <si>
    <t>Борщ с капустой и картофелем со сметаной на м/б</t>
  </si>
  <si>
    <t>200/8</t>
  </si>
  <si>
    <t>1,9</t>
  </si>
  <si>
    <t>6,6</t>
  </si>
  <si>
    <t>10,9</t>
  </si>
  <si>
    <t>110,0</t>
  </si>
  <si>
    <t>40,49</t>
  </si>
  <si>
    <t>20,15</t>
  </si>
  <si>
    <t>0,91</t>
  </si>
  <si>
    <t>6,55</t>
  </si>
  <si>
    <t>131</t>
  </si>
  <si>
    <t>Сосиски, сардельки отварные</t>
  </si>
  <si>
    <t>110</t>
  </si>
  <si>
    <t>9,8</t>
  </si>
  <si>
    <t>24,9</t>
  </si>
  <si>
    <t>267,0</t>
  </si>
  <si>
    <t>23,06</t>
  </si>
  <si>
    <t>13,05</t>
  </si>
  <si>
    <t>1,58</t>
  </si>
  <si>
    <t>202</t>
  </si>
  <si>
    <t>Макаронные изделия отварные</t>
  </si>
  <si>
    <t>5,0</t>
  </si>
  <si>
    <t>40,0</t>
  </si>
  <si>
    <t>235,0</t>
  </si>
  <si>
    <t>11,17</t>
  </si>
  <si>
    <t>8,77</t>
  </si>
  <si>
    <t>248</t>
  </si>
  <si>
    <t xml:space="preserve">Соус томатный </t>
  </si>
  <si>
    <t>30</t>
  </si>
  <si>
    <t>0,4</t>
  </si>
  <si>
    <t>1,4</t>
  </si>
  <si>
    <t>2,0</t>
  </si>
  <si>
    <t>23,0</t>
  </si>
  <si>
    <t>1,76</t>
  </si>
  <si>
    <t>2,69</t>
  </si>
  <si>
    <t>0,12</t>
  </si>
  <si>
    <t>0,016</t>
  </si>
  <si>
    <t>0,82</t>
  </si>
  <si>
    <t>Компот из кураги</t>
  </si>
  <si>
    <t>843</t>
  </si>
  <si>
    <t>Среда (3 день)</t>
  </si>
  <si>
    <t>ТК</t>
  </si>
  <si>
    <t>Вафли</t>
  </si>
  <si>
    <t>40</t>
  </si>
  <si>
    <t>10,5</t>
  </si>
  <si>
    <t>21,2</t>
  </si>
  <si>
    <t>116,8</t>
  </si>
  <si>
    <t>3,2</t>
  </si>
  <si>
    <t>301</t>
  </si>
  <si>
    <t>Чай с молоком и с сахаром</t>
  </si>
  <si>
    <t>1,5</t>
  </si>
  <si>
    <t>11,3</t>
  </si>
  <si>
    <t>62,0</t>
  </si>
  <si>
    <t>53,06</t>
  </si>
  <si>
    <t>6,09</t>
  </si>
  <si>
    <t>0,07</t>
  </si>
  <si>
    <t>0,26</t>
  </si>
  <si>
    <t>7.10</t>
  </si>
  <si>
    <t>Свежий помидор (порция)</t>
  </si>
  <si>
    <t>0,6</t>
  </si>
  <si>
    <t>13,0</t>
  </si>
  <si>
    <t>7,0</t>
  </si>
  <si>
    <t>10,0</t>
  </si>
  <si>
    <t>56</t>
  </si>
  <si>
    <t>Рассольник  ленинградский со сметаной на м/б</t>
  </si>
  <si>
    <t>1,7</t>
  </si>
  <si>
    <t>4,2</t>
  </si>
  <si>
    <t>12,3</t>
  </si>
  <si>
    <t>96,0</t>
  </si>
  <si>
    <t>12,47</t>
  </si>
  <si>
    <t>18,0</t>
  </si>
  <si>
    <t>0,68</t>
  </si>
  <si>
    <t>5,36</t>
  </si>
  <si>
    <t>99</t>
  </si>
  <si>
    <t>Котлета</t>
  </si>
  <si>
    <t>90</t>
  </si>
  <si>
    <t>8,2</t>
  </si>
  <si>
    <t>10,6</t>
  </si>
  <si>
    <t>151,0</t>
  </si>
  <si>
    <t>26,27</t>
  </si>
  <si>
    <t>16,59</t>
  </si>
  <si>
    <t>0,76</t>
  </si>
  <si>
    <t>251</t>
  </si>
  <si>
    <t>Соус молочный</t>
  </si>
  <si>
    <t>26,0</t>
  </si>
  <si>
    <t>16,30</t>
  </si>
  <si>
    <t>2,06</t>
  </si>
  <si>
    <t>0,08</t>
  </si>
  <si>
    <t>165</t>
  </si>
  <si>
    <t>Каша гречневая рассыпчатая</t>
  </si>
  <si>
    <t>10,1</t>
  </si>
  <si>
    <t>6,3</t>
  </si>
  <si>
    <t>41,7</t>
  </si>
  <si>
    <t>268,0</t>
  </si>
  <si>
    <t>15,53</t>
  </si>
  <si>
    <t>146,91</t>
  </si>
  <si>
    <t>5,03</t>
  </si>
  <si>
    <t>0,35</t>
  </si>
  <si>
    <t>Компот из изюма</t>
  </si>
  <si>
    <t>823</t>
  </si>
  <si>
    <t>Четверг (4 день)</t>
  </si>
  <si>
    <t>265</t>
  </si>
  <si>
    <t>Пирожок печеный с повидлом</t>
  </si>
  <si>
    <t>33,7</t>
  </si>
  <si>
    <t>174,0</t>
  </si>
  <si>
    <t>10,58</t>
  </si>
  <si>
    <t>5,69</t>
  </si>
  <si>
    <t>0,67</t>
  </si>
  <si>
    <t>Сок фруктовый</t>
  </si>
  <si>
    <t>1,0</t>
  </si>
  <si>
    <t>0,2</t>
  </si>
  <si>
    <t>5,8</t>
  </si>
  <si>
    <t>30,5</t>
  </si>
  <si>
    <t>14,0</t>
  </si>
  <si>
    <t>7.11</t>
  </si>
  <si>
    <t>Огурец соленый (порциями)</t>
  </si>
  <si>
    <t>0,9</t>
  </si>
  <si>
    <t>11,5</t>
  </si>
  <si>
    <t>0,3</t>
  </si>
  <si>
    <t>0,02</t>
  </si>
  <si>
    <t>2,5</t>
  </si>
  <si>
    <t>52</t>
  </si>
  <si>
    <t>Щи из свежей капусты с картофелем со сметаной на м/б</t>
  </si>
  <si>
    <t>200/10</t>
  </si>
  <si>
    <t>4,7</t>
  </si>
  <si>
    <t>6,8</t>
  </si>
  <si>
    <t>26,19</t>
  </si>
  <si>
    <t>15,37</t>
  </si>
  <si>
    <t>0,57</t>
  </si>
  <si>
    <t>9,67</t>
  </si>
  <si>
    <t>105</t>
  </si>
  <si>
    <t>Зразы"Школьные"</t>
  </si>
  <si>
    <t>90/5</t>
  </si>
  <si>
    <t>13,3</t>
  </si>
  <si>
    <t>11,7</t>
  </si>
  <si>
    <t>222,0</t>
  </si>
  <si>
    <t>24,16</t>
  </si>
  <si>
    <t>27,14</t>
  </si>
  <si>
    <t>1,67</t>
  </si>
  <si>
    <t>8.3</t>
  </si>
  <si>
    <t>Рис с овощами</t>
  </si>
  <si>
    <t>8,4</t>
  </si>
  <si>
    <t>8,8</t>
  </si>
  <si>
    <t>15,81</t>
  </si>
  <si>
    <t>0,42</t>
  </si>
  <si>
    <t>250</t>
  </si>
  <si>
    <t>Соус сметанный с томатом</t>
  </si>
  <si>
    <t>1,2</t>
  </si>
  <si>
    <t>20,0</t>
  </si>
  <si>
    <t>5,53</t>
  </si>
  <si>
    <t>1,25</t>
  </si>
  <si>
    <t>0,011</t>
  </si>
  <si>
    <t>0,22</t>
  </si>
  <si>
    <t>313</t>
  </si>
  <si>
    <t>Напиток апельсиновый</t>
  </si>
  <si>
    <t>20,4</t>
  </si>
  <si>
    <t>79,0</t>
  </si>
  <si>
    <t>3,88</t>
  </si>
  <si>
    <t>1,24</t>
  </si>
  <si>
    <t>0,003</t>
  </si>
  <si>
    <t>Пятница (5 день)</t>
  </si>
  <si>
    <t>293</t>
  </si>
  <si>
    <t>Булочка "Розовая"</t>
  </si>
  <si>
    <t>4,6</t>
  </si>
  <si>
    <t>147,0</t>
  </si>
  <si>
    <t>11,66</t>
  </si>
  <si>
    <t>7,45</t>
  </si>
  <si>
    <t>0,58</t>
  </si>
  <si>
    <t>15</t>
  </si>
  <si>
    <t>Салат из свежих помидоров и огурцов</t>
  </si>
  <si>
    <t>2,2</t>
  </si>
  <si>
    <t>38,0</t>
  </si>
  <si>
    <t>7,24</t>
  </si>
  <si>
    <t>3,42</t>
  </si>
  <si>
    <t>66</t>
  </si>
  <si>
    <t>Суп-лапша домашняя с курой</t>
  </si>
  <si>
    <t>83,0</t>
  </si>
  <si>
    <t>10,11</t>
  </si>
  <si>
    <t>6,20</t>
  </si>
  <si>
    <t>0,36</t>
  </si>
  <si>
    <t>0,48</t>
  </si>
  <si>
    <t>96</t>
  </si>
  <si>
    <t>Гуляш</t>
  </si>
  <si>
    <t>100</t>
  </si>
  <si>
    <t>13,8</t>
  </si>
  <si>
    <t>14,3</t>
  </si>
  <si>
    <t>3,1</t>
  </si>
  <si>
    <t>11,27</t>
  </si>
  <si>
    <t>18,58</t>
  </si>
  <si>
    <t>2,09</t>
  </si>
  <si>
    <t>0,28</t>
  </si>
  <si>
    <t xml:space="preserve">Пюре картофельное </t>
  </si>
  <si>
    <t>180</t>
  </si>
  <si>
    <t>3,7</t>
  </si>
  <si>
    <t>23,4</t>
  </si>
  <si>
    <t>168,0</t>
  </si>
  <si>
    <t>43,69</t>
  </si>
  <si>
    <t>25,26</t>
  </si>
  <si>
    <t>1,28</t>
  </si>
  <si>
    <t>6,22</t>
  </si>
  <si>
    <t>319</t>
  </si>
  <si>
    <t>Напиток из плодов шиповника</t>
  </si>
  <si>
    <t>0,7</t>
  </si>
  <si>
    <t>29,0</t>
  </si>
  <si>
    <t>127,0</t>
  </si>
  <si>
    <t>12,22</t>
  </si>
  <si>
    <t>3,23</t>
  </si>
  <si>
    <t>0,64</t>
  </si>
  <si>
    <t>80,0</t>
  </si>
  <si>
    <t>Суббота (6 день)</t>
  </si>
  <si>
    <t xml:space="preserve">Печенье </t>
  </si>
  <si>
    <t>2,6</t>
  </si>
  <si>
    <t>15,0</t>
  </si>
  <si>
    <t>104,1</t>
  </si>
  <si>
    <t>Напиток лимонный</t>
  </si>
  <si>
    <t>63</t>
  </si>
  <si>
    <t>Суп картофельный с бобовыми и гренками на м/б</t>
  </si>
  <si>
    <t>200/15</t>
  </si>
  <si>
    <t>6,4</t>
  </si>
  <si>
    <t>25,5</t>
  </si>
  <si>
    <t>161,0</t>
  </si>
  <si>
    <t>24,36</t>
  </si>
  <si>
    <t>29,64</t>
  </si>
  <si>
    <t>1,72</t>
  </si>
  <si>
    <t>0,15</t>
  </si>
  <si>
    <t>3,46</t>
  </si>
  <si>
    <t>Шницель</t>
  </si>
  <si>
    <t>208</t>
  </si>
  <si>
    <t>Макаронные изделия отварные с овощами</t>
  </si>
  <si>
    <t>4,8</t>
  </si>
  <si>
    <t>9,4</t>
  </si>
  <si>
    <t>25,8</t>
  </si>
  <si>
    <t>209,0</t>
  </si>
  <si>
    <t>20,78</t>
  </si>
  <si>
    <t>24,34</t>
  </si>
  <si>
    <t>1,02</t>
  </si>
  <si>
    <t>0,20</t>
  </si>
  <si>
    <t>9,95</t>
  </si>
  <si>
    <t>Воскресенье (7 день)</t>
  </si>
  <si>
    <t xml:space="preserve">Конфеты </t>
  </si>
  <si>
    <t>10,4</t>
  </si>
  <si>
    <t>112,8</t>
  </si>
  <si>
    <t>7,8</t>
  </si>
  <si>
    <t>6,0</t>
  </si>
  <si>
    <t>Свежий огурец(порция)</t>
  </si>
  <si>
    <t>9,6</t>
  </si>
  <si>
    <t>5,00</t>
  </si>
  <si>
    <t>67</t>
  </si>
  <si>
    <t>Суп из овощей на м/б со сметаной</t>
  </si>
  <si>
    <t>8,7</t>
  </si>
  <si>
    <t>73,0</t>
  </si>
  <si>
    <t>17,92</t>
  </si>
  <si>
    <t>17,45</t>
  </si>
  <si>
    <t>7,20</t>
  </si>
  <si>
    <t>98</t>
  </si>
  <si>
    <t>Жаркое по-домашнему</t>
  </si>
  <si>
    <t>18,8</t>
  </si>
  <si>
    <t>20,1</t>
  </si>
  <si>
    <t>20,3</t>
  </si>
  <si>
    <t>339,0</t>
  </si>
  <si>
    <t>7,37</t>
  </si>
  <si>
    <t>7,19</t>
  </si>
  <si>
    <t>1,60</t>
  </si>
  <si>
    <t>1 неделя</t>
  </si>
  <si>
    <t>Пищевые вещества (гр.)</t>
  </si>
  <si>
    <t>Витамины (мг.)</t>
  </si>
  <si>
    <t>Белки</t>
  </si>
  <si>
    <t>Жиры</t>
  </si>
  <si>
    <t>Углеводы</t>
  </si>
  <si>
    <t>Калорийность</t>
  </si>
  <si>
    <t>Норма</t>
  </si>
  <si>
    <t>7-11 лет</t>
  </si>
  <si>
    <t>Факт</t>
  </si>
  <si>
    <t>2 неделя</t>
  </si>
  <si>
    <t>за 14 дней</t>
  </si>
  <si>
    <t>При составлении меню использовались сборники:</t>
  </si>
  <si>
    <t>1. Сборник технологических нормативов, рецептур блюд и кулинарных изделий для школьных образовательных учреждений, школ-интернатов, детских домов и детских оздоровительных учреждений. Издательство: Уральский региональный центр питания Издания-4 Пермь 2008г.</t>
  </si>
  <si>
    <t>2. Лечебное питание Э.Н. Преображенская Издательство "ПрофиКС" с.Петербург 2002г.</t>
  </si>
  <si>
    <t>3. Сборник технологических карт, рецептур блюд кулинарных изделий для школьного питания Издательство ООО Фирма "Партнер", издание пятое, переизданное: части первая и вторая. Уфа 2021г.</t>
  </si>
  <si>
    <t>4. Сборник технологических карт, рецептур блюд кулинарных изделий для школьного питания Издательство ООО Фирма "Партнер", Уфа 2012г.</t>
  </si>
  <si>
    <t>Нормативные документы:</t>
  </si>
  <si>
    <t>Постановление "Об утверждении санитарно-эпидемиологических правил и норм</t>
  </si>
  <si>
    <t>СанПин 2.3/2.4.3590-20</t>
  </si>
  <si>
    <t>"Санитарно-эпидемиологические требования к организации общественного питания населения"</t>
  </si>
  <si>
    <t>УТВЕРЖДАЮ</t>
  </si>
  <si>
    <t>директор КОГОБУ для детей-сирот ШИ ОВЗ с.Бурмакино Кирово-Чепецкого района _______________/Перминов П.А.</t>
  </si>
  <si>
    <t>Примерное</t>
  </si>
  <si>
    <t>14-дневное меню</t>
  </si>
  <si>
    <t>КОГОБУ для детей-сирот ШИ ОВЗ с.Бурмакино Кирово-Чепецкого района</t>
  </si>
  <si>
    <t xml:space="preserve">                               Сезон: осень-зима 2023г.г.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</si>
</sst>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20651875362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2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0" xfId="1" applyFont="1"/>
    <xf numFmtId="0" fontId="8" fillId="3" borderId="0" xfId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" fontId="4" fillId="4" borderId="6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/>
    <xf numFmtId="0" fontId="4" fillId="0" borderId="8" xfId="0" applyFont="1" applyBorder="1"/>
    <xf numFmtId="0" fontId="4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 wrapText="1"/>
    </xf>
    <xf numFmtId="0" fontId="4" fillId="0" borderId="9" xfId="0" applyFont="1" applyBorder="1"/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1" fontId="8" fillId="3" borderId="0" xfId="1" applyNumberFormat="1" applyFont="1" applyAlignment="1">
      <alignment horizontal="center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5;&#1077;&#1076;&#1077;&#1083;&#1103;%20&#1086;&#1089;&#1077;&#1085;&#1100;-&#1079;&#1080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ист"/>
      <sheetName val="Лист1"/>
      <sheetName val="БЖУ"/>
      <sheetName val="1 день"/>
      <sheetName val="2 день"/>
      <sheetName val="3 день"/>
      <sheetName val="4 день"/>
      <sheetName val="5 день"/>
      <sheetName val="6 день"/>
      <sheetName val="7 день"/>
    </sheetNames>
    <sheetDataSet>
      <sheetData sheetId="0"/>
      <sheetData sheetId="1"/>
      <sheetData sheetId="2"/>
      <sheetData sheetId="3">
        <row r="36">
          <cell r="E36" t="str">
            <v>5,4</v>
          </cell>
          <cell r="F36" t="str">
            <v>1,1</v>
          </cell>
          <cell r="I36" t="str">
            <v>27,2</v>
          </cell>
          <cell r="J36" t="str">
            <v>4,7</v>
          </cell>
          <cell r="K36" t="str">
            <v>0,01</v>
          </cell>
          <cell r="L36" t="str">
            <v>0,02</v>
          </cell>
          <cell r="M36" t="str">
            <v>0,0</v>
          </cell>
        </row>
      </sheetData>
      <sheetData sheetId="4">
        <row r="35">
          <cell r="E35" t="str">
            <v>5,4</v>
          </cell>
          <cell r="F35" t="str">
            <v>1,1</v>
          </cell>
          <cell r="I35" t="str">
            <v>27,2</v>
          </cell>
          <cell r="J35" t="str">
            <v>4,7</v>
          </cell>
          <cell r="K35" t="str">
            <v>0,01</v>
          </cell>
          <cell r="L35" t="str">
            <v>0,02</v>
          </cell>
          <cell r="M35" t="str">
            <v>0,0</v>
          </cell>
        </row>
      </sheetData>
      <sheetData sheetId="5">
        <row r="34">
          <cell r="E34" t="str">
            <v>5,4</v>
          </cell>
          <cell r="F34" t="str">
            <v>1,1</v>
          </cell>
          <cell r="I34" t="str">
            <v>27,2</v>
          </cell>
          <cell r="J34" t="str">
            <v>4,7</v>
          </cell>
          <cell r="K34" t="str">
            <v>0,01</v>
          </cell>
          <cell r="L34" t="str">
            <v>0,02</v>
          </cell>
          <cell r="M34" t="str">
            <v>0,0</v>
          </cell>
        </row>
      </sheetData>
      <sheetData sheetId="6">
        <row r="35">
          <cell r="E35" t="str">
            <v>5,4</v>
          </cell>
          <cell r="F35" t="str">
            <v>1,1</v>
          </cell>
          <cell r="I35" t="str">
            <v>27,2</v>
          </cell>
          <cell r="J35" t="str">
            <v>4,7</v>
          </cell>
          <cell r="K35" t="str">
            <v>0,01</v>
          </cell>
          <cell r="L35" t="str">
            <v>0,02</v>
          </cell>
          <cell r="M35" t="str">
            <v>0,0</v>
          </cell>
        </row>
      </sheetData>
      <sheetData sheetId="7">
        <row r="34">
          <cell r="E34" t="str">
            <v>5,4</v>
          </cell>
          <cell r="F34" t="str">
            <v>1,1</v>
          </cell>
          <cell r="I34" t="str">
            <v>27,2</v>
          </cell>
          <cell r="J34" t="str">
            <v>4,7</v>
          </cell>
          <cell r="K34" t="str">
            <v>0,01</v>
          </cell>
          <cell r="L34" t="str">
            <v>0,02</v>
          </cell>
          <cell r="M34" t="str">
            <v>0,0</v>
          </cell>
        </row>
      </sheetData>
      <sheetData sheetId="8">
        <row r="34">
          <cell r="E34" t="str">
            <v>5,4</v>
          </cell>
          <cell r="F34" t="str">
            <v>1,1</v>
          </cell>
          <cell r="I34" t="str">
            <v>27,2</v>
          </cell>
          <cell r="J34" t="str">
            <v>4,7</v>
          </cell>
          <cell r="K34" t="str">
            <v>0,01</v>
          </cell>
          <cell r="L34" t="str">
            <v>0,02</v>
          </cell>
          <cell r="M34" t="str">
            <v>0,0</v>
          </cell>
        </row>
      </sheetData>
      <sheetData sheetId="9">
        <row r="33">
          <cell r="E33" t="str">
            <v>5,4</v>
          </cell>
          <cell r="F33" t="str">
            <v>1,1</v>
          </cell>
          <cell r="I33" t="str">
            <v>27,2</v>
          </cell>
          <cell r="J33" t="str">
            <v>4,7</v>
          </cell>
          <cell r="K33" t="str">
            <v>0,01</v>
          </cell>
          <cell r="L33" t="str">
            <v>0,02</v>
          </cell>
          <cell r="M33" t="str">
            <v>0,0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N15" sqref="N15"/>
    </sheetView>
  </sheetViews>
  <sheetFormatPr defaultRowHeight="14.4" x14ac:dyDescent="0.3"/>
  <cols>
    <col min="2" max="2" width="21.33203125" customWidth="1"/>
  </cols>
  <sheetData>
    <row r="1" spans="1:13" s="2" customFormat="1" ht="17.399999999999999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2" customFormat="1" ht="17.399999999999999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2" customFormat="1" ht="13.8" x14ac:dyDescent="0.3"/>
    <row r="4" spans="1:13" s="2" customFormat="1" ht="13.8" x14ac:dyDescent="0.3">
      <c r="A4" s="47" t="s">
        <v>2</v>
      </c>
      <c r="B4" s="47" t="s">
        <v>3</v>
      </c>
      <c r="C4" s="49" t="s">
        <v>4</v>
      </c>
      <c r="D4" s="47" t="s">
        <v>5</v>
      </c>
      <c r="E4" s="51" t="s">
        <v>6</v>
      </c>
      <c r="F4" s="52"/>
      <c r="G4" s="52"/>
      <c r="H4" s="53"/>
      <c r="I4" s="51" t="s">
        <v>7</v>
      </c>
      <c r="J4" s="52"/>
      <c r="K4" s="52"/>
      <c r="L4" s="52"/>
      <c r="M4" s="53"/>
    </row>
    <row r="5" spans="1:13" s="2" customFormat="1" ht="27.6" x14ac:dyDescent="0.3">
      <c r="A5" s="48"/>
      <c r="B5" s="48"/>
      <c r="C5" s="50"/>
      <c r="D5" s="48"/>
      <c r="E5" s="7" t="s">
        <v>8</v>
      </c>
      <c r="F5" s="7" t="s">
        <v>9</v>
      </c>
      <c r="G5" s="7" t="s">
        <v>10</v>
      </c>
      <c r="H5" s="8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pans="1:13" s="2" customFormat="1" ht="37.799999999999997" customHeight="1" x14ac:dyDescent="0.3">
      <c r="A6" s="43" t="s">
        <v>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s="2" customFormat="1" ht="37.799999999999997" customHeight="1" x14ac:dyDescent="0.3">
      <c r="A7" s="9" t="s">
        <v>18</v>
      </c>
      <c r="B7" s="10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</row>
    <row r="8" spans="1:13" s="2" customFormat="1" ht="29.4" customHeight="1" x14ac:dyDescent="0.3">
      <c r="A8" s="9" t="s">
        <v>31</v>
      </c>
      <c r="B8" s="10" t="s">
        <v>43</v>
      </c>
      <c r="C8" s="9" t="s">
        <v>20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38</v>
      </c>
      <c r="K8" s="9" t="s">
        <v>39</v>
      </c>
      <c r="L8" s="9" t="s">
        <v>40</v>
      </c>
      <c r="M8" s="9" t="s">
        <v>41</v>
      </c>
    </row>
    <row r="9" spans="1:13" s="15" customFormat="1" ht="26.4" customHeight="1" x14ac:dyDescent="0.3">
      <c r="A9" s="11"/>
      <c r="B9" s="12" t="s">
        <v>42</v>
      </c>
      <c r="C9" s="12"/>
      <c r="D9" s="13">
        <f>D7+D8</f>
        <v>275</v>
      </c>
      <c r="E9" s="14">
        <f t="shared" ref="E9:M9" si="0">E7+E8</f>
        <v>8.1</v>
      </c>
      <c r="F9" s="14">
        <f t="shared" si="0"/>
        <v>7.3</v>
      </c>
      <c r="G9" s="14">
        <f t="shared" si="0"/>
        <v>46.7</v>
      </c>
      <c r="H9" s="14">
        <f t="shared" si="0"/>
        <v>287</v>
      </c>
      <c r="I9" s="14">
        <f t="shared" si="0"/>
        <v>124.56</v>
      </c>
      <c r="J9" s="14">
        <f t="shared" si="0"/>
        <v>35.200000000000003</v>
      </c>
      <c r="K9" s="14">
        <f t="shared" si="0"/>
        <v>1.94</v>
      </c>
      <c r="L9" s="14">
        <f t="shared" si="0"/>
        <v>0.26</v>
      </c>
      <c r="M9" s="14">
        <f t="shared" si="0"/>
        <v>1.56</v>
      </c>
    </row>
    <row r="10" spans="1:13" s="2" customFormat="1" ht="19.5" customHeight="1" x14ac:dyDescent="0.3">
      <c r="A10" s="43" t="s">
        <v>44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13" s="2" customFormat="1" ht="31.8" customHeight="1" x14ac:dyDescent="0.3">
      <c r="A11" s="9" t="s">
        <v>45</v>
      </c>
      <c r="B11" s="10" t="s">
        <v>46</v>
      </c>
      <c r="C11" s="9" t="s">
        <v>20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</row>
    <row r="12" spans="1:13" s="2" customFormat="1" ht="28.5" customHeight="1" x14ac:dyDescent="0.3">
      <c r="A12" s="9" t="s">
        <v>57</v>
      </c>
      <c r="B12" s="10" t="s">
        <v>58</v>
      </c>
      <c r="C12" s="9" t="s">
        <v>20</v>
      </c>
      <c r="D12" s="9" t="s">
        <v>32</v>
      </c>
      <c r="E12" s="9" t="s">
        <v>59</v>
      </c>
      <c r="F12" s="9" t="s">
        <v>60</v>
      </c>
      <c r="G12" s="9" t="s">
        <v>61</v>
      </c>
      <c r="H12" s="9" t="s">
        <v>62</v>
      </c>
      <c r="I12" s="9" t="s">
        <v>63</v>
      </c>
      <c r="J12" s="9" t="s">
        <v>64</v>
      </c>
      <c r="K12" s="9" t="s">
        <v>65</v>
      </c>
      <c r="L12" s="9" t="s">
        <v>29</v>
      </c>
      <c r="M12" s="9" t="s">
        <v>66</v>
      </c>
    </row>
    <row r="13" spans="1:13" s="2" customFormat="1" ht="24.6" customHeight="1" x14ac:dyDescent="0.3">
      <c r="A13" s="9" t="s">
        <v>67</v>
      </c>
      <c r="B13" s="10" t="s">
        <v>68</v>
      </c>
      <c r="C13" s="9" t="s">
        <v>20</v>
      </c>
      <c r="D13" s="9" t="s">
        <v>69</v>
      </c>
      <c r="E13" s="9" t="s">
        <v>70</v>
      </c>
      <c r="F13" s="9" t="s">
        <v>71</v>
      </c>
      <c r="G13" s="9" t="s">
        <v>72</v>
      </c>
      <c r="H13" s="9" t="s">
        <v>73</v>
      </c>
      <c r="I13" s="9" t="s">
        <v>74</v>
      </c>
      <c r="J13" s="9" t="s">
        <v>75</v>
      </c>
      <c r="K13" s="9" t="s">
        <v>76</v>
      </c>
      <c r="L13" s="9" t="s">
        <v>77</v>
      </c>
      <c r="M13" s="9" t="s">
        <v>78</v>
      </c>
    </row>
    <row r="14" spans="1:13" s="2" customFormat="1" ht="28.5" customHeight="1" x14ac:dyDescent="0.3">
      <c r="A14" s="9" t="s">
        <v>79</v>
      </c>
      <c r="B14" s="10" t="s">
        <v>80</v>
      </c>
      <c r="C14" s="9" t="s">
        <v>20</v>
      </c>
      <c r="D14" s="9" t="s">
        <v>81</v>
      </c>
      <c r="E14" s="9" t="s">
        <v>82</v>
      </c>
      <c r="F14" s="9" t="s">
        <v>83</v>
      </c>
      <c r="G14" s="9" t="s">
        <v>84</v>
      </c>
      <c r="H14" s="9" t="s">
        <v>85</v>
      </c>
      <c r="I14" s="9" t="s">
        <v>86</v>
      </c>
      <c r="J14" s="9" t="s">
        <v>87</v>
      </c>
      <c r="K14" s="9" t="s">
        <v>88</v>
      </c>
      <c r="L14" s="9" t="s">
        <v>40</v>
      </c>
      <c r="M14" s="9" t="s">
        <v>89</v>
      </c>
    </row>
    <row r="15" spans="1:13" s="2" customFormat="1" ht="23.4" customHeight="1" x14ac:dyDescent="0.3">
      <c r="A15" s="9" t="s">
        <v>90</v>
      </c>
      <c r="B15" s="10" t="s">
        <v>91</v>
      </c>
      <c r="C15" s="9" t="s">
        <v>20</v>
      </c>
      <c r="D15" s="9" t="s">
        <v>32</v>
      </c>
      <c r="E15" s="9" t="s">
        <v>92</v>
      </c>
      <c r="F15" s="9" t="s">
        <v>93</v>
      </c>
      <c r="G15" s="9" t="s">
        <v>94</v>
      </c>
      <c r="H15" s="9" t="s">
        <v>95</v>
      </c>
      <c r="I15" s="9" t="s">
        <v>26</v>
      </c>
      <c r="J15" s="9" t="s">
        <v>96</v>
      </c>
      <c r="K15" s="9" t="s">
        <v>97</v>
      </c>
      <c r="L15" s="9" t="s">
        <v>98</v>
      </c>
      <c r="M15" s="9" t="s">
        <v>99</v>
      </c>
    </row>
    <row r="16" spans="1:13" s="2" customFormat="1" ht="22.8" customHeight="1" x14ac:dyDescent="0.3">
      <c r="A16" s="9" t="s">
        <v>100</v>
      </c>
      <c r="B16" s="10" t="s">
        <v>101</v>
      </c>
      <c r="C16" s="9" t="s">
        <v>20</v>
      </c>
      <c r="D16" s="9" t="s">
        <v>102</v>
      </c>
      <c r="E16" s="9" t="s">
        <v>103</v>
      </c>
      <c r="F16" s="16" t="s">
        <v>104</v>
      </c>
      <c r="G16" s="16" t="s">
        <v>105</v>
      </c>
      <c r="H16" s="16" t="s">
        <v>106</v>
      </c>
      <c r="I16" s="9" t="s">
        <v>107</v>
      </c>
      <c r="J16" s="9" t="s">
        <v>108</v>
      </c>
      <c r="K16" s="9" t="s">
        <v>55</v>
      </c>
      <c r="L16" s="9" t="s">
        <v>109</v>
      </c>
      <c r="M16" s="9" t="s">
        <v>110</v>
      </c>
    </row>
    <row r="17" spans="1:13" s="15" customFormat="1" ht="21" customHeight="1" x14ac:dyDescent="0.3">
      <c r="A17" s="12"/>
      <c r="B17" s="12" t="s">
        <v>42</v>
      </c>
      <c r="C17" s="11"/>
      <c r="D17" s="13">
        <v>785</v>
      </c>
      <c r="E17" s="14">
        <f t="shared" ref="E17:M17" si="1">E11+E12+E13+E14+E15+E16</f>
        <v>18.600000000000001</v>
      </c>
      <c r="F17" s="14">
        <f t="shared" si="1"/>
        <v>22.800000000000004</v>
      </c>
      <c r="G17" s="14">
        <f t="shared" si="1"/>
        <v>125.5</v>
      </c>
      <c r="H17" s="14">
        <f t="shared" si="1"/>
        <v>787.1</v>
      </c>
      <c r="I17" s="14">
        <f t="shared" si="1"/>
        <v>179.24</v>
      </c>
      <c r="J17" s="14">
        <f t="shared" si="1"/>
        <v>130.77000000000001</v>
      </c>
      <c r="K17" s="14">
        <v>10.8</v>
      </c>
      <c r="L17" s="14">
        <f t="shared" si="1"/>
        <v>0.47000000000000003</v>
      </c>
      <c r="M17" s="14">
        <f t="shared" si="1"/>
        <v>28.879999999999995</v>
      </c>
    </row>
    <row r="18" spans="1:13" s="41" customFormat="1" ht="13.8" x14ac:dyDescent="0.25">
      <c r="B18" s="41" t="s">
        <v>111</v>
      </c>
      <c r="D18" s="90">
        <f>SUM(D17)+D9</f>
        <v>1060</v>
      </c>
      <c r="E18" s="42">
        <v>26.7</v>
      </c>
      <c r="F18" s="42">
        <v>30.1</v>
      </c>
      <c r="G18" s="42">
        <v>172.2</v>
      </c>
      <c r="H18" s="42">
        <v>1074.0999999999999</v>
      </c>
      <c r="I18" s="42">
        <v>303.8</v>
      </c>
      <c r="J18" s="42">
        <v>166</v>
      </c>
      <c r="K18" s="42">
        <v>12.7</v>
      </c>
      <c r="L18" s="42">
        <v>0.8</v>
      </c>
      <c r="M18" s="42">
        <v>30.5</v>
      </c>
    </row>
  </sheetData>
  <mergeCells count="10">
    <mergeCell ref="A6:M6"/>
    <mergeCell ref="A10:M10"/>
    <mergeCell ref="A1:M1"/>
    <mergeCell ref="A2:M2"/>
    <mergeCell ref="A4:A5"/>
    <mergeCell ref="B4:B5"/>
    <mergeCell ref="C4:C5"/>
    <mergeCell ref="D4:D5"/>
    <mergeCell ref="E4:H4"/>
    <mergeCell ref="I4:M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18" sqref="M18"/>
    </sheetView>
  </sheetViews>
  <sheetFormatPr defaultRowHeight="14.4" x14ac:dyDescent="0.3"/>
  <cols>
    <col min="2" max="2" width="22.33203125" customWidth="1"/>
  </cols>
  <sheetData>
    <row r="1" spans="1:14" ht="17.399999999999999" x14ac:dyDescent="0.3">
      <c r="A1" s="46" t="s">
        <v>112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M1" s="1"/>
      <c r="N1" s="1"/>
    </row>
    <row r="3" spans="1:14" ht="27.6" x14ac:dyDescent="0.3">
      <c r="A3" s="3" t="s">
        <v>2</v>
      </c>
      <c r="B3" s="3" t="s">
        <v>3</v>
      </c>
      <c r="C3" s="4" t="s">
        <v>4</v>
      </c>
      <c r="D3" s="3" t="s">
        <v>5</v>
      </c>
      <c r="E3" s="51" t="s">
        <v>6</v>
      </c>
      <c r="F3" s="52"/>
      <c r="G3" s="52"/>
      <c r="H3" s="53"/>
      <c r="I3" s="51" t="s">
        <v>7</v>
      </c>
      <c r="J3" s="52"/>
      <c r="K3" s="52"/>
      <c r="L3" s="52"/>
      <c r="M3" s="53"/>
    </row>
    <row r="4" spans="1:14" ht="27.6" x14ac:dyDescent="0.3">
      <c r="A4" s="5"/>
      <c r="B4" s="5"/>
      <c r="C4" s="6"/>
      <c r="D4" s="5"/>
      <c r="E4" s="7" t="s">
        <v>8</v>
      </c>
      <c r="F4" s="7" t="s">
        <v>9</v>
      </c>
      <c r="G4" s="7" t="s">
        <v>10</v>
      </c>
      <c r="H4" s="8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spans="1:14" ht="26.4" x14ac:dyDescent="0.3">
      <c r="A5" s="18" t="s">
        <v>17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4" ht="24" customHeight="1" x14ac:dyDescent="0.3">
      <c r="A6" s="16" t="s">
        <v>113</v>
      </c>
      <c r="B6" s="22" t="s">
        <v>114</v>
      </c>
      <c r="C6" s="16" t="s">
        <v>20</v>
      </c>
      <c r="D6" s="16" t="s">
        <v>47</v>
      </c>
      <c r="E6" s="16" t="s">
        <v>115</v>
      </c>
      <c r="F6" s="16" t="s">
        <v>50</v>
      </c>
      <c r="G6" s="16" t="s">
        <v>116</v>
      </c>
      <c r="H6" s="16" t="s">
        <v>117</v>
      </c>
      <c r="I6" s="16" t="s">
        <v>118</v>
      </c>
      <c r="J6" s="16" t="s">
        <v>119</v>
      </c>
      <c r="K6" s="16" t="s">
        <v>120</v>
      </c>
      <c r="L6" s="16" t="s">
        <v>121</v>
      </c>
      <c r="M6" s="16" t="s">
        <v>110</v>
      </c>
    </row>
    <row r="7" spans="1:14" ht="21.6" customHeight="1" x14ac:dyDescent="0.3">
      <c r="A7" s="16" t="s">
        <v>122</v>
      </c>
      <c r="B7" s="22" t="s">
        <v>123</v>
      </c>
      <c r="C7" s="16" t="s">
        <v>20</v>
      </c>
      <c r="D7" s="16" t="s">
        <v>32</v>
      </c>
      <c r="E7" s="16" t="s">
        <v>124</v>
      </c>
      <c r="F7" s="16" t="s">
        <v>125</v>
      </c>
      <c r="G7" s="16" t="s">
        <v>126</v>
      </c>
      <c r="H7" s="16" t="s">
        <v>127</v>
      </c>
      <c r="I7" s="16" t="s">
        <v>128</v>
      </c>
      <c r="J7" s="16" t="s">
        <v>129</v>
      </c>
      <c r="K7" s="16" t="s">
        <v>130</v>
      </c>
      <c r="L7" s="16" t="s">
        <v>98</v>
      </c>
      <c r="M7" s="16" t="s">
        <v>131</v>
      </c>
    </row>
    <row r="8" spans="1:14" x14ac:dyDescent="0.3">
      <c r="A8" s="23"/>
      <c r="B8" s="24" t="s">
        <v>42</v>
      </c>
      <c r="C8" s="23"/>
      <c r="D8" s="25">
        <f>D6+D7</f>
        <v>260</v>
      </c>
      <c r="E8" s="26">
        <f t="shared" ref="E8:M8" si="0">E6+E7</f>
        <v>9.8000000000000007</v>
      </c>
      <c r="F8" s="26">
        <f t="shared" si="0"/>
        <v>12.100000000000001</v>
      </c>
      <c r="G8" s="26">
        <f t="shared" si="0"/>
        <v>39.200000000000003</v>
      </c>
      <c r="H8" s="26">
        <f t="shared" si="0"/>
        <v>308</v>
      </c>
      <c r="I8" s="26">
        <f t="shared" si="0"/>
        <v>230.54999999999998</v>
      </c>
      <c r="J8" s="26">
        <f t="shared" si="0"/>
        <v>30.759999999999998</v>
      </c>
      <c r="K8" s="26">
        <f t="shared" si="0"/>
        <v>0.61</v>
      </c>
      <c r="L8" s="26">
        <f t="shared" si="0"/>
        <v>0.1</v>
      </c>
      <c r="M8" s="26">
        <f t="shared" si="0"/>
        <v>1.0900000000000001</v>
      </c>
    </row>
    <row r="9" spans="1:14" x14ac:dyDescent="0.3">
      <c r="A9" s="18" t="s">
        <v>44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4" ht="23.25" customHeight="1" x14ac:dyDescent="0.3">
      <c r="A10" s="16" t="s">
        <v>132</v>
      </c>
      <c r="B10" s="22" t="s">
        <v>133</v>
      </c>
      <c r="C10" s="16" t="s">
        <v>20</v>
      </c>
      <c r="D10" s="16" t="s">
        <v>47</v>
      </c>
      <c r="E10" s="16" t="s">
        <v>92</v>
      </c>
      <c r="F10" s="16" t="s">
        <v>49</v>
      </c>
      <c r="G10" s="16" t="s">
        <v>134</v>
      </c>
      <c r="H10" s="16" t="s">
        <v>135</v>
      </c>
      <c r="I10" s="16" t="s">
        <v>136</v>
      </c>
      <c r="J10" s="16" t="s">
        <v>137</v>
      </c>
      <c r="K10" s="16" t="s">
        <v>138</v>
      </c>
      <c r="L10" s="16" t="s">
        <v>139</v>
      </c>
      <c r="M10" s="16" t="s">
        <v>140</v>
      </c>
    </row>
    <row r="11" spans="1:14" ht="27" customHeight="1" x14ac:dyDescent="0.3">
      <c r="A11" s="16" t="s">
        <v>141</v>
      </c>
      <c r="B11" s="22" t="s">
        <v>142</v>
      </c>
      <c r="C11" s="16" t="s">
        <v>20</v>
      </c>
      <c r="D11" s="16" t="s">
        <v>143</v>
      </c>
      <c r="E11" s="16" t="s">
        <v>144</v>
      </c>
      <c r="F11" s="16" t="s">
        <v>145</v>
      </c>
      <c r="G11" s="16" t="s">
        <v>146</v>
      </c>
      <c r="H11" s="16" t="s">
        <v>147</v>
      </c>
      <c r="I11" s="16" t="s">
        <v>148</v>
      </c>
      <c r="J11" s="16" t="s">
        <v>149</v>
      </c>
      <c r="K11" s="16" t="s">
        <v>150</v>
      </c>
      <c r="L11" s="16" t="s">
        <v>29</v>
      </c>
      <c r="M11" s="16" t="s">
        <v>151</v>
      </c>
    </row>
    <row r="12" spans="1:14" ht="28.2" customHeight="1" x14ac:dyDescent="0.3">
      <c r="A12" s="16" t="s">
        <v>152</v>
      </c>
      <c r="B12" s="22" t="s">
        <v>153</v>
      </c>
      <c r="C12" s="16" t="s">
        <v>20</v>
      </c>
      <c r="D12" s="16" t="s">
        <v>154</v>
      </c>
      <c r="E12" s="16" t="s">
        <v>155</v>
      </c>
      <c r="F12" s="16" t="s">
        <v>156</v>
      </c>
      <c r="G12" s="16" t="s">
        <v>104</v>
      </c>
      <c r="H12" s="16" t="s">
        <v>157</v>
      </c>
      <c r="I12" s="16" t="s">
        <v>158</v>
      </c>
      <c r="J12" s="16" t="s">
        <v>159</v>
      </c>
      <c r="K12" s="16" t="s">
        <v>160</v>
      </c>
      <c r="L12" s="16" t="s">
        <v>29</v>
      </c>
      <c r="M12" s="16" t="s">
        <v>110</v>
      </c>
    </row>
    <row r="13" spans="1:14" ht="27" customHeight="1" x14ac:dyDescent="0.3">
      <c r="A13" s="16" t="s">
        <v>161</v>
      </c>
      <c r="B13" s="22" t="s">
        <v>162</v>
      </c>
      <c r="C13" s="16" t="s">
        <v>20</v>
      </c>
      <c r="D13" s="16" t="s">
        <v>81</v>
      </c>
      <c r="E13" s="16" t="s">
        <v>145</v>
      </c>
      <c r="F13" s="16" t="s">
        <v>163</v>
      </c>
      <c r="G13" s="16" t="s">
        <v>164</v>
      </c>
      <c r="H13" s="16" t="s">
        <v>165</v>
      </c>
      <c r="I13" s="16" t="s">
        <v>166</v>
      </c>
      <c r="J13" s="16" t="s">
        <v>167</v>
      </c>
      <c r="K13" s="16" t="s">
        <v>97</v>
      </c>
      <c r="L13" s="16" t="s">
        <v>77</v>
      </c>
      <c r="M13" s="16" t="s">
        <v>110</v>
      </c>
    </row>
    <row r="14" spans="1:14" ht="19.2" customHeight="1" x14ac:dyDescent="0.3">
      <c r="A14" s="16" t="s">
        <v>168</v>
      </c>
      <c r="B14" s="22" t="s">
        <v>169</v>
      </c>
      <c r="C14" s="16" t="s">
        <v>20</v>
      </c>
      <c r="D14" s="16" t="s">
        <v>170</v>
      </c>
      <c r="E14" s="16" t="s">
        <v>171</v>
      </c>
      <c r="F14" s="16" t="s">
        <v>172</v>
      </c>
      <c r="G14" s="16" t="s">
        <v>173</v>
      </c>
      <c r="H14" s="16" t="s">
        <v>174</v>
      </c>
      <c r="I14" s="16" t="s">
        <v>175</v>
      </c>
      <c r="J14" s="16" t="s">
        <v>176</v>
      </c>
      <c r="K14" s="16" t="s">
        <v>177</v>
      </c>
      <c r="L14" s="16" t="s">
        <v>178</v>
      </c>
      <c r="M14" s="16" t="s">
        <v>179</v>
      </c>
    </row>
    <row r="15" spans="1:14" ht="17.399999999999999" customHeight="1" x14ac:dyDescent="0.3">
      <c r="A15" s="16" t="s">
        <v>90</v>
      </c>
      <c r="B15" s="22" t="s">
        <v>180</v>
      </c>
      <c r="C15" s="16" t="s">
        <v>20</v>
      </c>
      <c r="D15" s="16" t="s">
        <v>32</v>
      </c>
      <c r="E15" s="16" t="s">
        <v>92</v>
      </c>
      <c r="F15" s="16" t="s">
        <v>93</v>
      </c>
      <c r="G15" s="16" t="s">
        <v>94</v>
      </c>
      <c r="H15" s="16" t="s">
        <v>95</v>
      </c>
      <c r="I15" s="16" t="s">
        <v>26</v>
      </c>
      <c r="J15" s="16" t="s">
        <v>96</v>
      </c>
      <c r="K15" s="16" t="s">
        <v>97</v>
      </c>
      <c r="L15" s="16" t="s">
        <v>98</v>
      </c>
      <c r="M15" s="16" t="s">
        <v>99</v>
      </c>
    </row>
    <row r="16" spans="1:14" ht="18.600000000000001" customHeight="1" x14ac:dyDescent="0.3">
      <c r="A16" s="16" t="s">
        <v>100</v>
      </c>
      <c r="B16" s="22" t="s">
        <v>101</v>
      </c>
      <c r="C16" s="16" t="s">
        <v>20</v>
      </c>
      <c r="D16" s="9" t="s">
        <v>102</v>
      </c>
      <c r="E16" s="9" t="s">
        <v>103</v>
      </c>
      <c r="F16" s="16" t="s">
        <v>104</v>
      </c>
      <c r="G16" s="16" t="s">
        <v>105</v>
      </c>
      <c r="H16" s="16" t="s">
        <v>106</v>
      </c>
      <c r="I16" s="9" t="s">
        <v>107</v>
      </c>
      <c r="J16" s="9" t="s">
        <v>108</v>
      </c>
      <c r="K16" s="9" t="s">
        <v>55</v>
      </c>
      <c r="L16" s="9" t="s">
        <v>109</v>
      </c>
      <c r="M16" s="9" t="s">
        <v>110</v>
      </c>
    </row>
    <row r="17" spans="1:13" x14ac:dyDescent="0.3">
      <c r="A17" s="23"/>
      <c r="B17" s="24" t="s">
        <v>42</v>
      </c>
      <c r="C17" s="23"/>
      <c r="D17" s="23" t="s">
        <v>181</v>
      </c>
      <c r="E17" s="26">
        <f>E10+E11+E12+E13+E14+E15+E16</f>
        <v>22.5</v>
      </c>
      <c r="F17" s="26">
        <f t="shared" ref="F17:M17" si="1">F10+F11+F12+F13+F14+F15+F16</f>
        <v>41.5</v>
      </c>
      <c r="G17" s="26">
        <f t="shared" si="1"/>
        <v>107.30000000000001</v>
      </c>
      <c r="H17" s="26">
        <f t="shared" si="1"/>
        <v>894.1</v>
      </c>
      <c r="I17" s="26">
        <f t="shared" si="1"/>
        <v>130.46</v>
      </c>
      <c r="J17" s="26">
        <f t="shared" si="1"/>
        <v>63.249999999999993</v>
      </c>
      <c r="K17" s="26">
        <v>8.1</v>
      </c>
      <c r="L17" s="26">
        <f t="shared" si="1"/>
        <v>0.40600000000000003</v>
      </c>
      <c r="M17" s="26">
        <f t="shared" si="1"/>
        <v>9.7799999999999994</v>
      </c>
    </row>
    <row r="18" spans="1:13" s="39" customFormat="1" ht="13.8" x14ac:dyDescent="0.25">
      <c r="B18" s="39" t="s">
        <v>111</v>
      </c>
      <c r="D18" s="39">
        <v>1103</v>
      </c>
      <c r="E18" s="39">
        <v>32.299999999999997</v>
      </c>
      <c r="F18" s="39">
        <v>53.6</v>
      </c>
      <c r="G18" s="39">
        <v>146.5</v>
      </c>
      <c r="H18" s="39">
        <v>1202.0999999999999</v>
      </c>
      <c r="I18" s="39">
        <v>361.1</v>
      </c>
      <c r="J18" s="39">
        <v>94.1</v>
      </c>
      <c r="K18" s="39">
        <v>8.6999999999999993</v>
      </c>
      <c r="L18" s="39">
        <v>0.5</v>
      </c>
      <c r="M18" s="39">
        <v>10.9</v>
      </c>
    </row>
  </sheetData>
  <mergeCells count="3">
    <mergeCell ref="A1:K1"/>
    <mergeCell ref="E3:H3"/>
    <mergeCell ref="I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workbookViewId="0">
      <selection activeCell="M18" sqref="M18"/>
    </sheetView>
  </sheetViews>
  <sheetFormatPr defaultRowHeight="14.4" x14ac:dyDescent="0.3"/>
  <cols>
    <col min="2" max="2" width="16.77734375" customWidth="1"/>
  </cols>
  <sheetData>
    <row r="1" spans="1:14" s="2" customFormat="1" ht="17.399999999999999" x14ac:dyDescent="0.3">
      <c r="A1" s="46" t="s">
        <v>182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" customFormat="1" ht="13.8" x14ac:dyDescent="0.3"/>
    <row r="3" spans="1:14" s="2" customFormat="1" ht="13.8" x14ac:dyDescent="0.3">
      <c r="A3" s="47" t="s">
        <v>2</v>
      </c>
      <c r="B3" s="47" t="s">
        <v>3</v>
      </c>
      <c r="C3" s="49" t="s">
        <v>4</v>
      </c>
      <c r="D3" s="47" t="s">
        <v>5</v>
      </c>
      <c r="E3" s="51" t="s">
        <v>6</v>
      </c>
      <c r="F3" s="52"/>
      <c r="G3" s="52"/>
      <c r="H3" s="53"/>
      <c r="I3" s="51" t="s">
        <v>7</v>
      </c>
      <c r="J3" s="52"/>
      <c r="K3" s="52"/>
      <c r="L3" s="52"/>
      <c r="M3" s="53"/>
    </row>
    <row r="4" spans="1:14" s="2" customFormat="1" ht="27.6" x14ac:dyDescent="0.3">
      <c r="A4" s="48"/>
      <c r="B4" s="48"/>
      <c r="C4" s="50"/>
      <c r="D4" s="48"/>
      <c r="E4" s="7" t="s">
        <v>8</v>
      </c>
      <c r="F4" s="7" t="s">
        <v>9</v>
      </c>
      <c r="G4" s="7" t="s">
        <v>10</v>
      </c>
      <c r="H4" s="8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spans="1:14" s="2" customFormat="1" ht="19.5" customHeight="1" x14ac:dyDescent="0.3">
      <c r="A5" s="43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4" s="2" customFormat="1" ht="21" customHeight="1" x14ac:dyDescent="0.3">
      <c r="A6" s="10" t="s">
        <v>183</v>
      </c>
      <c r="B6" s="10" t="s">
        <v>184</v>
      </c>
      <c r="C6" s="9" t="s">
        <v>20</v>
      </c>
      <c r="D6" s="9" t="s">
        <v>185</v>
      </c>
      <c r="E6" s="9" t="s">
        <v>48</v>
      </c>
      <c r="F6" s="9" t="s">
        <v>186</v>
      </c>
      <c r="G6" s="9" t="s">
        <v>187</v>
      </c>
      <c r="H6" s="9" t="s">
        <v>188</v>
      </c>
      <c r="I6" s="9" t="s">
        <v>189</v>
      </c>
      <c r="J6" s="9" t="s">
        <v>110</v>
      </c>
      <c r="K6" s="9" t="s">
        <v>110</v>
      </c>
      <c r="L6" s="9" t="s">
        <v>110</v>
      </c>
      <c r="M6" s="9" t="s">
        <v>109</v>
      </c>
    </row>
    <row r="7" spans="1:14" s="2" customFormat="1" ht="34.200000000000003" customHeight="1" x14ac:dyDescent="0.3">
      <c r="A7" s="10" t="s">
        <v>190</v>
      </c>
      <c r="B7" s="10" t="s">
        <v>191</v>
      </c>
      <c r="C7" s="9" t="s">
        <v>20</v>
      </c>
      <c r="D7" s="9" t="s">
        <v>32</v>
      </c>
      <c r="E7" s="9" t="s">
        <v>59</v>
      </c>
      <c r="F7" s="9" t="s">
        <v>192</v>
      </c>
      <c r="G7" s="9" t="s">
        <v>193</v>
      </c>
      <c r="H7" s="9" t="s">
        <v>194</v>
      </c>
      <c r="I7" s="9" t="s">
        <v>195</v>
      </c>
      <c r="J7" s="9" t="s">
        <v>196</v>
      </c>
      <c r="K7" s="9" t="s">
        <v>197</v>
      </c>
      <c r="L7" s="9" t="s">
        <v>109</v>
      </c>
      <c r="M7" s="9" t="s">
        <v>198</v>
      </c>
    </row>
    <row r="8" spans="1:14" s="15" customFormat="1" ht="21" customHeight="1" x14ac:dyDescent="0.3">
      <c r="A8" s="11"/>
      <c r="B8" s="12" t="s">
        <v>42</v>
      </c>
      <c r="C8" s="12"/>
      <c r="D8" s="13">
        <f>D6+D7</f>
        <v>240</v>
      </c>
      <c r="E8" s="14">
        <f t="shared" ref="E8:M8" si="0">E6+E7</f>
        <v>2.9000000000000004</v>
      </c>
      <c r="F8" s="14">
        <f t="shared" si="0"/>
        <v>12</v>
      </c>
      <c r="G8" s="14">
        <f t="shared" si="0"/>
        <v>32.5</v>
      </c>
      <c r="H8" s="14">
        <f t="shared" si="0"/>
        <v>178.8</v>
      </c>
      <c r="I8" s="14">
        <f t="shared" si="0"/>
        <v>56.260000000000005</v>
      </c>
      <c r="J8" s="14">
        <f t="shared" si="0"/>
        <v>6.09</v>
      </c>
      <c r="K8" s="14">
        <f t="shared" si="0"/>
        <v>7.0000000000000007E-2</v>
      </c>
      <c r="L8" s="14">
        <f t="shared" si="0"/>
        <v>0.01</v>
      </c>
      <c r="M8" s="14">
        <f t="shared" si="0"/>
        <v>0.27</v>
      </c>
    </row>
    <row r="9" spans="1:14" s="2" customFormat="1" ht="19.5" customHeight="1" x14ac:dyDescent="0.3">
      <c r="A9" s="43" t="s">
        <v>44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4" s="2" customFormat="1" ht="35.4" customHeight="1" x14ac:dyDescent="0.3">
      <c r="A10" s="9" t="s">
        <v>199</v>
      </c>
      <c r="B10" s="10" t="s">
        <v>200</v>
      </c>
      <c r="C10" s="9" t="s">
        <v>20</v>
      </c>
      <c r="D10" s="9" t="s">
        <v>47</v>
      </c>
      <c r="E10" s="9" t="s">
        <v>201</v>
      </c>
      <c r="F10" s="9" t="s">
        <v>93</v>
      </c>
      <c r="G10" s="9" t="s">
        <v>144</v>
      </c>
      <c r="H10" s="9" t="s">
        <v>202</v>
      </c>
      <c r="I10" s="9" t="s">
        <v>203</v>
      </c>
      <c r="J10" s="9" t="s">
        <v>204</v>
      </c>
      <c r="K10" s="9" t="s">
        <v>54</v>
      </c>
      <c r="L10" s="9" t="s">
        <v>55</v>
      </c>
      <c r="M10" s="9" t="s">
        <v>71</v>
      </c>
    </row>
    <row r="11" spans="1:14" s="2" customFormat="1" ht="46.8" customHeight="1" x14ac:dyDescent="0.3">
      <c r="A11" s="9" t="s">
        <v>205</v>
      </c>
      <c r="B11" s="27" t="s">
        <v>206</v>
      </c>
      <c r="C11" s="9" t="s">
        <v>20</v>
      </c>
      <c r="D11" s="9" t="s">
        <v>143</v>
      </c>
      <c r="E11" s="9" t="s">
        <v>207</v>
      </c>
      <c r="F11" s="9" t="s">
        <v>208</v>
      </c>
      <c r="G11" s="9" t="s">
        <v>209</v>
      </c>
      <c r="H11" s="9" t="s">
        <v>210</v>
      </c>
      <c r="I11" s="9" t="s">
        <v>211</v>
      </c>
      <c r="J11" s="9" t="s">
        <v>212</v>
      </c>
      <c r="K11" s="9" t="s">
        <v>213</v>
      </c>
      <c r="L11" s="9" t="s">
        <v>99</v>
      </c>
      <c r="M11" s="9" t="s">
        <v>214</v>
      </c>
    </row>
    <row r="12" spans="1:14" s="2" customFormat="1" ht="22.8" customHeight="1" x14ac:dyDescent="0.3">
      <c r="A12" s="9" t="s">
        <v>215</v>
      </c>
      <c r="B12" s="10" t="s">
        <v>216</v>
      </c>
      <c r="C12" s="9" t="s">
        <v>20</v>
      </c>
      <c r="D12" s="9" t="s">
        <v>217</v>
      </c>
      <c r="E12" s="9" t="s">
        <v>70</v>
      </c>
      <c r="F12" s="9" t="s">
        <v>218</v>
      </c>
      <c r="G12" s="9" t="s">
        <v>219</v>
      </c>
      <c r="H12" s="9" t="s">
        <v>220</v>
      </c>
      <c r="I12" s="9" t="s">
        <v>221</v>
      </c>
      <c r="J12" s="9" t="s">
        <v>222</v>
      </c>
      <c r="K12" s="9" t="s">
        <v>223</v>
      </c>
      <c r="L12" s="9" t="s">
        <v>77</v>
      </c>
      <c r="M12" s="9" t="s">
        <v>29</v>
      </c>
    </row>
    <row r="13" spans="1:14" s="2" customFormat="1" ht="22.2" customHeight="1" x14ac:dyDescent="0.3">
      <c r="A13" s="9" t="s">
        <v>224</v>
      </c>
      <c r="B13" s="10" t="s">
        <v>225</v>
      </c>
      <c r="C13" s="9" t="s">
        <v>20</v>
      </c>
      <c r="D13" s="9" t="s">
        <v>170</v>
      </c>
      <c r="E13" s="9" t="s">
        <v>201</v>
      </c>
      <c r="F13" s="9" t="s">
        <v>207</v>
      </c>
      <c r="G13" s="9" t="s">
        <v>173</v>
      </c>
      <c r="H13" s="9" t="s">
        <v>226</v>
      </c>
      <c r="I13" s="9" t="s">
        <v>227</v>
      </c>
      <c r="J13" s="9" t="s">
        <v>228</v>
      </c>
      <c r="K13" s="9" t="s">
        <v>139</v>
      </c>
      <c r="L13" s="9" t="s">
        <v>139</v>
      </c>
      <c r="M13" s="9" t="s">
        <v>229</v>
      </c>
    </row>
    <row r="14" spans="1:14" s="2" customFormat="1" ht="30.6" customHeight="1" x14ac:dyDescent="0.3">
      <c r="A14" s="9" t="s">
        <v>230</v>
      </c>
      <c r="B14" s="10" t="s">
        <v>231</v>
      </c>
      <c r="C14" s="9" t="s">
        <v>20</v>
      </c>
      <c r="D14" s="9" t="s">
        <v>81</v>
      </c>
      <c r="E14" s="9" t="s">
        <v>232</v>
      </c>
      <c r="F14" s="9" t="s">
        <v>233</v>
      </c>
      <c r="G14" s="9" t="s">
        <v>234</v>
      </c>
      <c r="H14" s="9" t="s">
        <v>235</v>
      </c>
      <c r="I14" s="9" t="s">
        <v>236</v>
      </c>
      <c r="J14" s="9" t="s">
        <v>237</v>
      </c>
      <c r="K14" s="9" t="s">
        <v>238</v>
      </c>
      <c r="L14" s="9" t="s">
        <v>239</v>
      </c>
      <c r="M14" s="9" t="s">
        <v>110</v>
      </c>
    </row>
    <row r="15" spans="1:14" s="2" customFormat="1" ht="19.8" customHeight="1" x14ac:dyDescent="0.3">
      <c r="A15" s="9" t="s">
        <v>90</v>
      </c>
      <c r="B15" s="10" t="s">
        <v>240</v>
      </c>
      <c r="C15" s="9" t="s">
        <v>20</v>
      </c>
      <c r="D15" s="9" t="s">
        <v>32</v>
      </c>
      <c r="E15" s="9" t="s">
        <v>92</v>
      </c>
      <c r="F15" s="9" t="s">
        <v>93</v>
      </c>
      <c r="G15" s="9" t="s">
        <v>94</v>
      </c>
      <c r="H15" s="9" t="s">
        <v>95</v>
      </c>
      <c r="I15" s="9" t="s">
        <v>26</v>
      </c>
      <c r="J15" s="9" t="s">
        <v>96</v>
      </c>
      <c r="K15" s="9" t="s">
        <v>97</v>
      </c>
      <c r="L15" s="9" t="s">
        <v>98</v>
      </c>
      <c r="M15" s="9" t="s">
        <v>99</v>
      </c>
    </row>
    <row r="16" spans="1:14" s="2" customFormat="1" ht="22.2" customHeight="1" x14ac:dyDescent="0.3">
      <c r="A16" s="9" t="s">
        <v>100</v>
      </c>
      <c r="B16" s="10" t="s">
        <v>101</v>
      </c>
      <c r="C16" s="9" t="s">
        <v>20</v>
      </c>
      <c r="D16" s="9" t="s">
        <v>102</v>
      </c>
      <c r="E16" s="9" t="s">
        <v>103</v>
      </c>
      <c r="F16" s="16" t="s">
        <v>104</v>
      </c>
      <c r="G16" s="16" t="s">
        <v>105</v>
      </c>
      <c r="H16" s="16" t="s">
        <v>106</v>
      </c>
      <c r="I16" s="9" t="s">
        <v>107</v>
      </c>
      <c r="J16" s="9" t="s">
        <v>108</v>
      </c>
      <c r="K16" s="9" t="s">
        <v>55</v>
      </c>
      <c r="L16" s="9" t="s">
        <v>109</v>
      </c>
      <c r="M16" s="9" t="s">
        <v>110</v>
      </c>
    </row>
    <row r="17" spans="1:13" s="15" customFormat="1" ht="21" customHeight="1" x14ac:dyDescent="0.3">
      <c r="A17" s="12"/>
      <c r="B17" s="12" t="s">
        <v>42</v>
      </c>
      <c r="C17" s="11"/>
      <c r="D17" s="11" t="s">
        <v>241</v>
      </c>
      <c r="E17" s="14">
        <f>E10+E11+E12+E13+E14+E15+E16</f>
        <v>24.3</v>
      </c>
      <c r="F17" s="14">
        <f t="shared" ref="F17:M17" si="1">F10+F11+F12+F13+F14+F15+F16</f>
        <v>21.400000000000002</v>
      </c>
      <c r="G17" s="14">
        <f t="shared" si="1"/>
        <v>120.30000000000001</v>
      </c>
      <c r="H17" s="14">
        <f t="shared" si="1"/>
        <v>778.1</v>
      </c>
      <c r="I17" s="14">
        <f t="shared" si="1"/>
        <v>119.25999999999999</v>
      </c>
      <c r="J17" s="14">
        <f t="shared" si="1"/>
        <v>205.13</v>
      </c>
      <c r="K17" s="14">
        <v>7.1</v>
      </c>
      <c r="L17" s="14">
        <f t="shared" si="1"/>
        <v>0.7</v>
      </c>
      <c r="M17" s="14">
        <f t="shared" si="1"/>
        <v>18.149999999999999</v>
      </c>
    </row>
    <row r="18" spans="1:13" s="39" customFormat="1" ht="13.8" x14ac:dyDescent="0.25">
      <c r="B18" s="39" t="s">
        <v>111</v>
      </c>
      <c r="D18" s="39">
        <v>1063</v>
      </c>
      <c r="E18" s="39">
        <v>27.2</v>
      </c>
      <c r="F18" s="39">
        <v>33.4</v>
      </c>
      <c r="G18" s="39">
        <v>152.80000000000001</v>
      </c>
      <c r="H18" s="39">
        <v>956.9</v>
      </c>
      <c r="I18" s="39">
        <v>175.6</v>
      </c>
      <c r="J18" s="39">
        <v>211.2</v>
      </c>
      <c r="K18" s="39">
        <v>7.2</v>
      </c>
      <c r="L18" s="39">
        <v>0.7</v>
      </c>
      <c r="M18" s="39">
        <v>18.5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B11" sqref="B11"/>
    </sheetView>
  </sheetViews>
  <sheetFormatPr defaultRowHeight="14.4" x14ac:dyDescent="0.3"/>
  <cols>
    <col min="2" max="2" width="21.21875" customWidth="1"/>
  </cols>
  <sheetData>
    <row r="1" spans="1:14" s="28" customFormat="1" ht="17.399999999999999" x14ac:dyDescent="0.3">
      <c r="A1" s="57" t="s">
        <v>242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28" customFormat="1" ht="13.8" x14ac:dyDescent="0.3"/>
    <row r="3" spans="1:14" s="28" customFormat="1" ht="13.8" x14ac:dyDescent="0.3">
      <c r="A3" s="58" t="s">
        <v>2</v>
      </c>
      <c r="B3" s="58" t="s">
        <v>3</v>
      </c>
      <c r="C3" s="60" t="s">
        <v>4</v>
      </c>
      <c r="D3" s="58" t="s">
        <v>5</v>
      </c>
      <c r="E3" s="62" t="s">
        <v>6</v>
      </c>
      <c r="F3" s="63"/>
      <c r="G3" s="63"/>
      <c r="H3" s="64"/>
      <c r="I3" s="62" t="s">
        <v>7</v>
      </c>
      <c r="J3" s="63"/>
      <c r="K3" s="63"/>
      <c r="L3" s="63"/>
      <c r="M3" s="64"/>
    </row>
    <row r="4" spans="1:14" s="28" customFormat="1" ht="27.6" x14ac:dyDescent="0.3">
      <c r="A4" s="59"/>
      <c r="B4" s="59"/>
      <c r="C4" s="61"/>
      <c r="D4" s="59"/>
      <c r="E4" s="29" t="s">
        <v>8</v>
      </c>
      <c r="F4" s="29" t="s">
        <v>9</v>
      </c>
      <c r="G4" s="29" t="s">
        <v>10</v>
      </c>
      <c r="H4" s="30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</row>
    <row r="5" spans="1:14" s="28" customFormat="1" ht="19.5" customHeight="1" x14ac:dyDescent="0.3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s="28" customFormat="1" ht="28.5" customHeight="1" x14ac:dyDescent="0.3">
      <c r="A6" s="16" t="s">
        <v>243</v>
      </c>
      <c r="B6" s="27" t="s">
        <v>244</v>
      </c>
      <c r="C6" s="16" t="s">
        <v>20</v>
      </c>
      <c r="D6" s="16" t="s">
        <v>47</v>
      </c>
      <c r="E6" s="16" t="s">
        <v>34</v>
      </c>
      <c r="F6" s="16" t="s">
        <v>103</v>
      </c>
      <c r="G6" s="16" t="s">
        <v>245</v>
      </c>
      <c r="H6" s="16" t="s">
        <v>246</v>
      </c>
      <c r="I6" s="16" t="s">
        <v>247</v>
      </c>
      <c r="J6" s="16" t="s">
        <v>248</v>
      </c>
      <c r="K6" s="16" t="s">
        <v>249</v>
      </c>
      <c r="L6" s="16" t="s">
        <v>197</v>
      </c>
      <c r="M6" s="16" t="s">
        <v>55</v>
      </c>
    </row>
    <row r="7" spans="1:14" s="28" customFormat="1" ht="21.6" customHeight="1" x14ac:dyDescent="0.3">
      <c r="A7" s="27" t="s">
        <v>183</v>
      </c>
      <c r="B7" s="27" t="s">
        <v>250</v>
      </c>
      <c r="C7" s="16" t="s">
        <v>20</v>
      </c>
      <c r="D7" s="16" t="s">
        <v>32</v>
      </c>
      <c r="E7" s="16" t="s">
        <v>251</v>
      </c>
      <c r="F7" s="16" t="s">
        <v>252</v>
      </c>
      <c r="G7" s="16" t="s">
        <v>253</v>
      </c>
      <c r="H7" s="16" t="s">
        <v>254</v>
      </c>
      <c r="I7" s="16" t="s">
        <v>255</v>
      </c>
      <c r="J7" s="16" t="s">
        <v>171</v>
      </c>
      <c r="K7" s="16" t="s">
        <v>252</v>
      </c>
      <c r="L7" s="16" t="s">
        <v>110</v>
      </c>
      <c r="M7" s="16" t="s">
        <v>23</v>
      </c>
    </row>
    <row r="8" spans="1:14" s="35" customFormat="1" ht="21" customHeight="1" x14ac:dyDescent="0.3">
      <c r="A8" s="31"/>
      <c r="B8" s="32" t="s">
        <v>42</v>
      </c>
      <c r="C8" s="32"/>
      <c r="D8" s="33">
        <f>D6+D7</f>
        <v>260</v>
      </c>
      <c r="E8" s="34">
        <f t="shared" ref="E8:M8" si="0">E6+E7</f>
        <v>4.3</v>
      </c>
      <c r="F8" s="34">
        <f t="shared" si="0"/>
        <v>3</v>
      </c>
      <c r="G8" s="34">
        <f t="shared" si="0"/>
        <v>39.5</v>
      </c>
      <c r="H8" s="34">
        <f t="shared" si="0"/>
        <v>204.5</v>
      </c>
      <c r="I8" s="34">
        <f t="shared" si="0"/>
        <v>24.58</v>
      </c>
      <c r="J8" s="34">
        <f t="shared" si="0"/>
        <v>6.0900000000000007</v>
      </c>
      <c r="K8" s="34">
        <f t="shared" si="0"/>
        <v>0.87000000000000011</v>
      </c>
      <c r="L8" s="34">
        <f t="shared" si="0"/>
        <v>7.0000000000000007E-2</v>
      </c>
      <c r="M8" s="34">
        <f t="shared" si="0"/>
        <v>4.05</v>
      </c>
    </row>
    <row r="9" spans="1:14" s="28" customFormat="1" ht="19.5" customHeight="1" x14ac:dyDescent="0.3">
      <c r="A9" s="54" t="s">
        <v>44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28" customFormat="1" ht="28.5" customHeight="1" x14ac:dyDescent="0.3">
      <c r="A10" s="16" t="s">
        <v>256</v>
      </c>
      <c r="B10" s="27" t="s">
        <v>257</v>
      </c>
      <c r="C10" s="16" t="s">
        <v>20</v>
      </c>
      <c r="D10" s="16" t="s">
        <v>47</v>
      </c>
      <c r="E10" s="16" t="s">
        <v>171</v>
      </c>
      <c r="F10" s="16" t="s">
        <v>93</v>
      </c>
      <c r="G10" s="16" t="s">
        <v>258</v>
      </c>
      <c r="H10" s="16" t="s">
        <v>203</v>
      </c>
      <c r="I10" s="16" t="s">
        <v>259</v>
      </c>
      <c r="J10" s="16" t="s">
        <v>203</v>
      </c>
      <c r="K10" s="16" t="s">
        <v>260</v>
      </c>
      <c r="L10" s="16" t="s">
        <v>261</v>
      </c>
      <c r="M10" s="16" t="s">
        <v>262</v>
      </c>
    </row>
    <row r="11" spans="1:14" s="28" customFormat="1" ht="46.2" customHeight="1" x14ac:dyDescent="0.3">
      <c r="A11" s="16" t="s">
        <v>263</v>
      </c>
      <c r="B11" s="27" t="s">
        <v>264</v>
      </c>
      <c r="C11" s="16" t="s">
        <v>20</v>
      </c>
      <c r="D11" s="16" t="s">
        <v>265</v>
      </c>
      <c r="E11" s="16" t="s">
        <v>172</v>
      </c>
      <c r="F11" s="16" t="s">
        <v>266</v>
      </c>
      <c r="G11" s="16" t="s">
        <v>267</v>
      </c>
      <c r="H11" s="16" t="s">
        <v>62</v>
      </c>
      <c r="I11" s="16" t="s">
        <v>268</v>
      </c>
      <c r="J11" s="16" t="s">
        <v>269</v>
      </c>
      <c r="K11" s="16" t="s">
        <v>270</v>
      </c>
      <c r="L11" s="16" t="s">
        <v>29</v>
      </c>
      <c r="M11" s="16" t="s">
        <v>271</v>
      </c>
    </row>
    <row r="12" spans="1:14" s="28" customFormat="1" ht="22.8" customHeight="1" x14ac:dyDescent="0.3">
      <c r="A12" s="16" t="s">
        <v>272</v>
      </c>
      <c r="B12" s="27" t="s">
        <v>273</v>
      </c>
      <c r="C12" s="16" t="s">
        <v>20</v>
      </c>
      <c r="D12" s="16" t="s">
        <v>274</v>
      </c>
      <c r="E12" s="16" t="s">
        <v>71</v>
      </c>
      <c r="F12" s="16" t="s">
        <v>275</v>
      </c>
      <c r="G12" s="16" t="s">
        <v>276</v>
      </c>
      <c r="H12" s="16" t="s">
        <v>277</v>
      </c>
      <c r="I12" s="16" t="s">
        <v>278</v>
      </c>
      <c r="J12" s="16" t="s">
        <v>279</v>
      </c>
      <c r="K12" s="16" t="s">
        <v>280</v>
      </c>
      <c r="L12" s="16" t="s">
        <v>130</v>
      </c>
      <c r="M12" s="16" t="s">
        <v>270</v>
      </c>
    </row>
    <row r="13" spans="1:14" s="28" customFormat="1" ht="21" customHeight="1" x14ac:dyDescent="0.3">
      <c r="A13" s="16" t="s">
        <v>281</v>
      </c>
      <c r="B13" s="27" t="s">
        <v>282</v>
      </c>
      <c r="C13" s="16" t="s">
        <v>20</v>
      </c>
      <c r="D13" s="16" t="s">
        <v>32</v>
      </c>
      <c r="E13" s="16" t="s">
        <v>140</v>
      </c>
      <c r="F13" s="16" t="s">
        <v>283</v>
      </c>
      <c r="G13" s="16" t="s">
        <v>187</v>
      </c>
      <c r="H13" s="16" t="s">
        <v>246</v>
      </c>
      <c r="I13" s="16" t="s">
        <v>284</v>
      </c>
      <c r="J13" s="16" t="s">
        <v>285</v>
      </c>
      <c r="K13" s="16" t="s">
        <v>120</v>
      </c>
      <c r="L13" s="16" t="s">
        <v>261</v>
      </c>
      <c r="M13" s="16" t="s">
        <v>286</v>
      </c>
    </row>
    <row r="14" spans="1:14" s="28" customFormat="1" ht="28.5" customHeight="1" x14ac:dyDescent="0.3">
      <c r="A14" s="16" t="s">
        <v>287</v>
      </c>
      <c r="B14" s="27" t="s">
        <v>288</v>
      </c>
      <c r="C14" s="16" t="s">
        <v>20</v>
      </c>
      <c r="D14" s="16" t="s">
        <v>170</v>
      </c>
      <c r="E14" s="16" t="s">
        <v>171</v>
      </c>
      <c r="F14" s="16" t="s">
        <v>289</v>
      </c>
      <c r="G14" s="16" t="s">
        <v>207</v>
      </c>
      <c r="H14" s="16" t="s">
        <v>290</v>
      </c>
      <c r="I14" s="16" t="s">
        <v>291</v>
      </c>
      <c r="J14" s="16" t="s">
        <v>292</v>
      </c>
      <c r="K14" s="16" t="s">
        <v>98</v>
      </c>
      <c r="L14" s="16" t="s">
        <v>293</v>
      </c>
      <c r="M14" s="16" t="s">
        <v>294</v>
      </c>
    </row>
    <row r="15" spans="1:14" s="28" customFormat="1" ht="21" customHeight="1" x14ac:dyDescent="0.3">
      <c r="A15" s="16" t="s">
        <v>295</v>
      </c>
      <c r="B15" s="27" t="s">
        <v>296</v>
      </c>
      <c r="C15" s="16" t="s">
        <v>20</v>
      </c>
      <c r="D15" s="16" t="s">
        <v>32</v>
      </c>
      <c r="E15" s="16" t="s">
        <v>93</v>
      </c>
      <c r="F15" s="16" t="s">
        <v>110</v>
      </c>
      <c r="G15" s="16" t="s">
        <v>297</v>
      </c>
      <c r="H15" s="16" t="s">
        <v>298</v>
      </c>
      <c r="I15" s="16" t="s">
        <v>299</v>
      </c>
      <c r="J15" s="16" t="s">
        <v>300</v>
      </c>
      <c r="K15" s="16" t="s">
        <v>77</v>
      </c>
      <c r="L15" s="16" t="s">
        <v>301</v>
      </c>
      <c r="M15" s="16" t="s">
        <v>60</v>
      </c>
    </row>
    <row r="16" spans="1:14" s="28" customFormat="1" ht="22.2" customHeight="1" x14ac:dyDescent="0.3">
      <c r="A16" s="16" t="s">
        <v>100</v>
      </c>
      <c r="B16" s="27" t="s">
        <v>101</v>
      </c>
      <c r="C16" s="16" t="s">
        <v>20</v>
      </c>
      <c r="D16" s="16" t="s">
        <v>102</v>
      </c>
      <c r="E16" s="16" t="s">
        <v>103</v>
      </c>
      <c r="F16" s="16" t="s">
        <v>104</v>
      </c>
      <c r="G16" s="16" t="s">
        <v>105</v>
      </c>
      <c r="H16" s="16" t="s">
        <v>106</v>
      </c>
      <c r="I16" s="16" t="s">
        <v>107</v>
      </c>
      <c r="J16" s="16" t="s">
        <v>108</v>
      </c>
      <c r="K16" s="16" t="s">
        <v>55</v>
      </c>
      <c r="L16" s="16" t="s">
        <v>109</v>
      </c>
      <c r="M16" s="16" t="s">
        <v>110</v>
      </c>
    </row>
    <row r="17" spans="1:13" s="35" customFormat="1" ht="21" customHeight="1" x14ac:dyDescent="0.3">
      <c r="A17" s="36"/>
      <c r="B17" s="36" t="s">
        <v>42</v>
      </c>
      <c r="C17" s="34"/>
      <c r="D17" s="33">
        <v>845</v>
      </c>
      <c r="E17" s="34">
        <f>E10+E11+E12+E13+E14+E15+E16</f>
        <v>19.900000000000002</v>
      </c>
      <c r="F17" s="34">
        <f t="shared" ref="F17:M17" si="1">F10+F11+F12+F13+F14+F15+F16</f>
        <v>28.5</v>
      </c>
      <c r="G17" s="34">
        <f t="shared" si="1"/>
        <v>83.6</v>
      </c>
      <c r="H17" s="34">
        <f t="shared" si="1"/>
        <v>678.1</v>
      </c>
      <c r="I17" s="34">
        <f t="shared" si="1"/>
        <v>107.55999999999999</v>
      </c>
      <c r="J17" s="34">
        <f t="shared" si="1"/>
        <v>71.309999999999988</v>
      </c>
      <c r="K17" s="34">
        <v>10.9</v>
      </c>
      <c r="L17" s="34">
        <f t="shared" si="1"/>
        <v>0.34400000000000003</v>
      </c>
      <c r="M17" s="34">
        <f t="shared" si="1"/>
        <v>15.780000000000001</v>
      </c>
    </row>
    <row r="18" spans="1:13" s="39" customFormat="1" ht="13.8" x14ac:dyDescent="0.25">
      <c r="B18" s="42" t="s">
        <v>111</v>
      </c>
      <c r="D18" s="39">
        <v>1105</v>
      </c>
      <c r="E18" s="39">
        <v>24.2</v>
      </c>
      <c r="F18" s="39">
        <v>31.5</v>
      </c>
      <c r="G18" s="39">
        <v>123.1</v>
      </c>
      <c r="H18" s="39">
        <v>882.6</v>
      </c>
      <c r="I18" s="39">
        <v>132.19999999999999</v>
      </c>
      <c r="J18" s="39">
        <v>77.400000000000006</v>
      </c>
      <c r="K18" s="39">
        <v>11.8</v>
      </c>
      <c r="L18" s="39">
        <v>0.4</v>
      </c>
      <c r="M18" s="39">
        <v>19.899999999999999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7" sqref="M17"/>
    </sheetView>
  </sheetViews>
  <sheetFormatPr defaultRowHeight="14.4" x14ac:dyDescent="0.3"/>
  <cols>
    <col min="2" max="2" width="17.6640625" customWidth="1"/>
  </cols>
  <sheetData>
    <row r="1" spans="1:14" s="28" customFormat="1" ht="17.399999999999999" x14ac:dyDescent="0.3">
      <c r="A1" s="57" t="s">
        <v>302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28" customFormat="1" ht="13.8" x14ac:dyDescent="0.3"/>
    <row r="3" spans="1:14" s="28" customFormat="1" ht="13.8" x14ac:dyDescent="0.3">
      <c r="A3" s="58" t="s">
        <v>2</v>
      </c>
      <c r="B3" s="58" t="s">
        <v>3</v>
      </c>
      <c r="C3" s="60" t="s">
        <v>4</v>
      </c>
      <c r="D3" s="58" t="s">
        <v>5</v>
      </c>
      <c r="E3" s="62" t="s">
        <v>6</v>
      </c>
      <c r="F3" s="63"/>
      <c r="G3" s="63"/>
      <c r="H3" s="64"/>
      <c r="I3" s="62" t="s">
        <v>7</v>
      </c>
      <c r="J3" s="63"/>
      <c r="K3" s="63"/>
      <c r="L3" s="63"/>
      <c r="M3" s="64"/>
    </row>
    <row r="4" spans="1:14" s="28" customFormat="1" ht="27.6" x14ac:dyDescent="0.3">
      <c r="A4" s="59"/>
      <c r="B4" s="59"/>
      <c r="C4" s="61"/>
      <c r="D4" s="59"/>
      <c r="E4" s="29" t="s">
        <v>8</v>
      </c>
      <c r="F4" s="29" t="s">
        <v>9</v>
      </c>
      <c r="G4" s="29" t="s">
        <v>10</v>
      </c>
      <c r="H4" s="30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</row>
    <row r="5" spans="1:14" s="28" customFormat="1" ht="19.5" customHeight="1" x14ac:dyDescent="0.3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s="28" customFormat="1" ht="21.6" customHeight="1" x14ac:dyDescent="0.3">
      <c r="A6" s="16" t="s">
        <v>303</v>
      </c>
      <c r="B6" s="27" t="s">
        <v>304</v>
      </c>
      <c r="C6" s="16" t="s">
        <v>20</v>
      </c>
      <c r="D6" s="16" t="s">
        <v>47</v>
      </c>
      <c r="E6" s="16" t="s">
        <v>305</v>
      </c>
      <c r="F6" s="16" t="s">
        <v>59</v>
      </c>
      <c r="G6" s="16" t="s">
        <v>107</v>
      </c>
      <c r="H6" s="16" t="s">
        <v>306</v>
      </c>
      <c r="I6" s="16" t="s">
        <v>307</v>
      </c>
      <c r="J6" s="16" t="s">
        <v>308</v>
      </c>
      <c r="K6" s="16" t="s">
        <v>309</v>
      </c>
      <c r="L6" s="16" t="s">
        <v>229</v>
      </c>
      <c r="M6" s="16" t="s">
        <v>294</v>
      </c>
    </row>
    <row r="7" spans="1:14" s="28" customFormat="1" ht="22.2" customHeight="1" x14ac:dyDescent="0.3">
      <c r="A7" s="16" t="s">
        <v>122</v>
      </c>
      <c r="B7" s="27" t="s">
        <v>123</v>
      </c>
      <c r="C7" s="16" t="s">
        <v>20</v>
      </c>
      <c r="D7" s="16" t="s">
        <v>32</v>
      </c>
      <c r="E7" s="16" t="s">
        <v>124</v>
      </c>
      <c r="F7" s="16" t="s">
        <v>125</v>
      </c>
      <c r="G7" s="16" t="s">
        <v>126</v>
      </c>
      <c r="H7" s="16" t="s">
        <v>127</v>
      </c>
      <c r="I7" s="16" t="s">
        <v>128</v>
      </c>
      <c r="J7" s="16" t="s">
        <v>129</v>
      </c>
      <c r="K7" s="16" t="s">
        <v>130</v>
      </c>
      <c r="L7" s="16" t="s">
        <v>98</v>
      </c>
      <c r="M7" s="16" t="s">
        <v>131</v>
      </c>
    </row>
    <row r="8" spans="1:14" s="35" customFormat="1" ht="21" customHeight="1" x14ac:dyDescent="0.3">
      <c r="A8" s="31"/>
      <c r="B8" s="32" t="s">
        <v>42</v>
      </c>
      <c r="C8" s="32"/>
      <c r="D8" s="33">
        <f>D6+D7</f>
        <v>260</v>
      </c>
      <c r="E8" s="34">
        <f t="shared" ref="E8:M8" si="0">E6+E7</f>
        <v>10.3</v>
      </c>
      <c r="F8" s="34">
        <f t="shared" si="0"/>
        <v>7.5</v>
      </c>
      <c r="G8" s="34">
        <f t="shared" si="0"/>
        <v>36.5</v>
      </c>
      <c r="H8" s="34">
        <f t="shared" si="0"/>
        <v>258</v>
      </c>
      <c r="I8" s="34">
        <f t="shared" si="0"/>
        <v>234.10999999999999</v>
      </c>
      <c r="J8" s="34">
        <f t="shared" si="0"/>
        <v>33.11</v>
      </c>
      <c r="K8" s="34">
        <f t="shared" si="0"/>
        <v>0.76</v>
      </c>
      <c r="L8" s="34">
        <f t="shared" si="0"/>
        <v>0.14000000000000001</v>
      </c>
      <c r="M8" s="34">
        <f t="shared" si="0"/>
        <v>1.31</v>
      </c>
    </row>
    <row r="9" spans="1:14" s="28" customFormat="1" ht="19.5" customHeight="1" x14ac:dyDescent="0.3">
      <c r="A9" s="54" t="s">
        <v>44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28" customFormat="1" ht="41.4" customHeight="1" x14ac:dyDescent="0.3">
      <c r="A10" s="27" t="s">
        <v>310</v>
      </c>
      <c r="B10" s="27" t="s">
        <v>311</v>
      </c>
      <c r="C10" s="16" t="s">
        <v>20</v>
      </c>
      <c r="D10" s="16" t="s">
        <v>47</v>
      </c>
      <c r="E10" s="16" t="s">
        <v>92</v>
      </c>
      <c r="F10" s="16" t="s">
        <v>103</v>
      </c>
      <c r="G10" s="16" t="s">
        <v>312</v>
      </c>
      <c r="H10" s="16" t="s">
        <v>313</v>
      </c>
      <c r="I10" s="16" t="s">
        <v>126</v>
      </c>
      <c r="J10" s="16" t="s">
        <v>314</v>
      </c>
      <c r="K10" s="16" t="s">
        <v>78</v>
      </c>
      <c r="L10" s="16" t="s">
        <v>139</v>
      </c>
      <c r="M10" s="16" t="s">
        <v>315</v>
      </c>
    </row>
    <row r="11" spans="1:14" s="28" customFormat="1" ht="28.5" customHeight="1" x14ac:dyDescent="0.3">
      <c r="A11" s="16" t="s">
        <v>316</v>
      </c>
      <c r="B11" s="27" t="s">
        <v>317</v>
      </c>
      <c r="C11" s="16" t="s">
        <v>20</v>
      </c>
      <c r="D11" s="16" t="s">
        <v>32</v>
      </c>
      <c r="E11" s="16" t="s">
        <v>140</v>
      </c>
      <c r="F11" s="16" t="s">
        <v>108</v>
      </c>
      <c r="G11" s="16" t="s">
        <v>186</v>
      </c>
      <c r="H11" s="16" t="s">
        <v>318</v>
      </c>
      <c r="I11" s="16" t="s">
        <v>319</v>
      </c>
      <c r="J11" s="16" t="s">
        <v>320</v>
      </c>
      <c r="K11" s="16" t="s">
        <v>321</v>
      </c>
      <c r="L11" s="16" t="s">
        <v>98</v>
      </c>
      <c r="M11" s="16" t="s">
        <v>322</v>
      </c>
    </row>
    <row r="12" spans="1:14" s="28" customFormat="1" ht="20.399999999999999" customHeight="1" x14ac:dyDescent="0.3">
      <c r="A12" s="16" t="s">
        <v>323</v>
      </c>
      <c r="B12" s="27" t="s">
        <v>324</v>
      </c>
      <c r="C12" s="16" t="s">
        <v>20</v>
      </c>
      <c r="D12" s="16" t="s">
        <v>325</v>
      </c>
      <c r="E12" s="16" t="s">
        <v>326</v>
      </c>
      <c r="F12" s="16" t="s">
        <v>327</v>
      </c>
      <c r="G12" s="16" t="s">
        <v>328</v>
      </c>
      <c r="H12" s="16" t="s">
        <v>117</v>
      </c>
      <c r="I12" s="16" t="s">
        <v>329</v>
      </c>
      <c r="J12" s="16" t="s">
        <v>330</v>
      </c>
      <c r="K12" s="16" t="s">
        <v>331</v>
      </c>
      <c r="L12" s="16" t="s">
        <v>99</v>
      </c>
      <c r="M12" s="16" t="s">
        <v>332</v>
      </c>
    </row>
    <row r="13" spans="1:14" s="28" customFormat="1" ht="28.5" customHeight="1" x14ac:dyDescent="0.3">
      <c r="A13" s="27" t="s">
        <v>152</v>
      </c>
      <c r="B13" s="27" t="s">
        <v>333</v>
      </c>
      <c r="C13" s="16" t="s">
        <v>20</v>
      </c>
      <c r="D13" s="16" t="s">
        <v>334</v>
      </c>
      <c r="E13" s="16" t="s">
        <v>335</v>
      </c>
      <c r="F13" s="16" t="s">
        <v>233</v>
      </c>
      <c r="G13" s="16" t="s">
        <v>336</v>
      </c>
      <c r="H13" s="16" t="s">
        <v>337</v>
      </c>
      <c r="I13" s="16" t="s">
        <v>338</v>
      </c>
      <c r="J13" s="16" t="s">
        <v>339</v>
      </c>
      <c r="K13" s="16" t="s">
        <v>340</v>
      </c>
      <c r="L13" s="16" t="s">
        <v>198</v>
      </c>
      <c r="M13" s="16" t="s">
        <v>341</v>
      </c>
    </row>
    <row r="14" spans="1:14" s="28" customFormat="1" ht="28.5" customHeight="1" x14ac:dyDescent="0.3">
      <c r="A14" s="16" t="s">
        <v>342</v>
      </c>
      <c r="B14" s="27" t="s">
        <v>343</v>
      </c>
      <c r="C14" s="16" t="s">
        <v>20</v>
      </c>
      <c r="D14" s="16" t="s">
        <v>32</v>
      </c>
      <c r="E14" s="16" t="s">
        <v>344</v>
      </c>
      <c r="F14" s="16" t="s">
        <v>260</v>
      </c>
      <c r="G14" s="16" t="s">
        <v>345</v>
      </c>
      <c r="H14" s="16" t="s">
        <v>346</v>
      </c>
      <c r="I14" s="16" t="s">
        <v>347</v>
      </c>
      <c r="J14" s="16" t="s">
        <v>348</v>
      </c>
      <c r="K14" s="16" t="s">
        <v>349</v>
      </c>
      <c r="L14" s="16" t="s">
        <v>98</v>
      </c>
      <c r="M14" s="16" t="s">
        <v>350</v>
      </c>
    </row>
    <row r="15" spans="1:14" s="28" customFormat="1" ht="21.6" customHeight="1" x14ac:dyDescent="0.3">
      <c r="A15" s="16" t="s">
        <v>100</v>
      </c>
      <c r="B15" s="27" t="s">
        <v>101</v>
      </c>
      <c r="C15" s="16" t="s">
        <v>20</v>
      </c>
      <c r="D15" s="16" t="s">
        <v>102</v>
      </c>
      <c r="E15" s="16" t="s">
        <v>103</v>
      </c>
      <c r="F15" s="16" t="s">
        <v>104</v>
      </c>
      <c r="G15" s="16" t="s">
        <v>105</v>
      </c>
      <c r="H15" s="16" t="s">
        <v>106</v>
      </c>
      <c r="I15" s="16" t="s">
        <v>107</v>
      </c>
      <c r="J15" s="16" t="s">
        <v>108</v>
      </c>
      <c r="K15" s="16" t="s">
        <v>55</v>
      </c>
      <c r="L15" s="16" t="s">
        <v>109</v>
      </c>
      <c r="M15" s="16" t="s">
        <v>110</v>
      </c>
    </row>
    <row r="16" spans="1:14" s="35" customFormat="1" ht="21" customHeight="1" x14ac:dyDescent="0.3">
      <c r="A16" s="32"/>
      <c r="B16" s="32" t="s">
        <v>42</v>
      </c>
      <c r="C16" s="31"/>
      <c r="D16" s="33">
        <v>790</v>
      </c>
      <c r="E16" s="34">
        <f>E10+E11+E12+E13+E14+E15</f>
        <v>23.8</v>
      </c>
      <c r="F16" s="34">
        <f t="shared" ref="F16:M16" si="1">F10+F11+F12+F13+F14+F15</f>
        <v>28.000000000000004</v>
      </c>
      <c r="G16" s="34">
        <f t="shared" si="1"/>
        <v>89.1</v>
      </c>
      <c r="H16" s="34">
        <f t="shared" si="1"/>
        <v>714.1</v>
      </c>
      <c r="I16" s="34">
        <f t="shared" si="1"/>
        <v>113.78999999999999</v>
      </c>
      <c r="J16" s="34">
        <f t="shared" si="1"/>
        <v>64.009999999999991</v>
      </c>
      <c r="K16" s="34">
        <v>7.4</v>
      </c>
      <c r="L16" s="34">
        <f t="shared" si="1"/>
        <v>0.53</v>
      </c>
      <c r="M16" s="34">
        <f t="shared" si="1"/>
        <v>90.4</v>
      </c>
    </row>
    <row r="17" spans="2:13" s="40" customFormat="1" ht="13.8" x14ac:dyDescent="0.25">
      <c r="B17" s="42" t="s">
        <v>111</v>
      </c>
      <c r="D17" s="39">
        <v>1050</v>
      </c>
      <c r="E17" s="39">
        <v>34.1</v>
      </c>
      <c r="F17" s="39">
        <v>35.5</v>
      </c>
      <c r="G17" s="39">
        <v>125.6</v>
      </c>
      <c r="H17" s="39">
        <v>972.1</v>
      </c>
      <c r="I17" s="39">
        <v>371.8</v>
      </c>
      <c r="J17" s="39">
        <v>97.1</v>
      </c>
      <c r="K17" s="39">
        <v>8.1999999999999993</v>
      </c>
      <c r="L17" s="39">
        <v>0.6</v>
      </c>
      <c r="M17" s="39">
        <v>91.7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1" sqref="B11"/>
    </sheetView>
  </sheetViews>
  <sheetFormatPr defaultRowHeight="14.4" x14ac:dyDescent="0.3"/>
  <cols>
    <col min="2" max="2" width="22" customWidth="1"/>
  </cols>
  <sheetData>
    <row r="1" spans="1:14" s="28" customFormat="1" ht="17.399999999999999" x14ac:dyDescent="0.3">
      <c r="A1" s="57" t="s">
        <v>351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28" customFormat="1" ht="13.8" x14ac:dyDescent="0.3"/>
    <row r="3" spans="1:14" s="28" customFormat="1" ht="13.8" x14ac:dyDescent="0.3">
      <c r="A3" s="58" t="s">
        <v>2</v>
      </c>
      <c r="B3" s="58" t="s">
        <v>3</v>
      </c>
      <c r="C3" s="60" t="s">
        <v>4</v>
      </c>
      <c r="D3" s="58" t="s">
        <v>5</v>
      </c>
      <c r="E3" s="62" t="s">
        <v>6</v>
      </c>
      <c r="F3" s="63"/>
      <c r="G3" s="63"/>
      <c r="H3" s="64"/>
      <c r="I3" s="62" t="s">
        <v>7</v>
      </c>
      <c r="J3" s="63"/>
      <c r="K3" s="63"/>
      <c r="L3" s="63"/>
      <c r="M3" s="64"/>
    </row>
    <row r="4" spans="1:14" s="28" customFormat="1" ht="27.6" x14ac:dyDescent="0.3">
      <c r="A4" s="59"/>
      <c r="B4" s="59"/>
      <c r="C4" s="61"/>
      <c r="D4" s="59"/>
      <c r="E4" s="29" t="s">
        <v>8</v>
      </c>
      <c r="F4" s="29" t="s">
        <v>9</v>
      </c>
      <c r="G4" s="29" t="s">
        <v>10</v>
      </c>
      <c r="H4" s="30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</row>
    <row r="5" spans="1:14" s="28" customFormat="1" ht="19.5" customHeight="1" x14ac:dyDescent="0.3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s="28" customFormat="1" ht="21" customHeight="1" x14ac:dyDescent="0.3">
      <c r="A6" s="27" t="s">
        <v>183</v>
      </c>
      <c r="B6" s="27" t="s">
        <v>352</v>
      </c>
      <c r="C6" s="16" t="s">
        <v>20</v>
      </c>
      <c r="D6" s="16" t="s">
        <v>185</v>
      </c>
      <c r="E6" s="16" t="s">
        <v>289</v>
      </c>
      <c r="F6" s="16" t="s">
        <v>353</v>
      </c>
      <c r="G6" s="16" t="s">
        <v>354</v>
      </c>
      <c r="H6" s="16" t="s">
        <v>355</v>
      </c>
      <c r="I6" s="16" t="s">
        <v>189</v>
      </c>
      <c r="J6" s="16" t="s">
        <v>110</v>
      </c>
      <c r="K6" s="16" t="s">
        <v>110</v>
      </c>
      <c r="L6" s="16" t="s">
        <v>110</v>
      </c>
      <c r="M6" s="16" t="s">
        <v>109</v>
      </c>
    </row>
    <row r="7" spans="1:14" s="28" customFormat="1" ht="28.5" customHeight="1" x14ac:dyDescent="0.3">
      <c r="A7" s="16" t="s">
        <v>295</v>
      </c>
      <c r="B7" s="27" t="s">
        <v>356</v>
      </c>
      <c r="C7" s="16" t="s">
        <v>20</v>
      </c>
      <c r="D7" s="16" t="s">
        <v>32</v>
      </c>
      <c r="E7" s="16" t="s">
        <v>93</v>
      </c>
      <c r="F7" s="16" t="s">
        <v>110</v>
      </c>
      <c r="G7" s="16" t="s">
        <v>297</v>
      </c>
      <c r="H7" s="16" t="s">
        <v>298</v>
      </c>
      <c r="I7" s="16" t="s">
        <v>299</v>
      </c>
      <c r="J7" s="16" t="s">
        <v>300</v>
      </c>
      <c r="K7" s="16" t="s">
        <v>77</v>
      </c>
      <c r="L7" s="16" t="s">
        <v>301</v>
      </c>
      <c r="M7" s="16" t="s">
        <v>60</v>
      </c>
    </row>
    <row r="8" spans="1:14" s="35" customFormat="1" ht="21" customHeight="1" x14ac:dyDescent="0.3">
      <c r="A8" s="31"/>
      <c r="B8" s="32" t="s">
        <v>42</v>
      </c>
      <c r="C8" s="32"/>
      <c r="D8" s="33">
        <f>D6+D7</f>
        <v>240</v>
      </c>
      <c r="E8" s="34">
        <f>E6+E7</f>
        <v>1.3</v>
      </c>
      <c r="F8" s="34">
        <f t="shared" ref="F8:M8" si="0">F6+F7</f>
        <v>2.6</v>
      </c>
      <c r="G8" s="34">
        <f t="shared" si="0"/>
        <v>35.4</v>
      </c>
      <c r="H8" s="34">
        <f t="shared" si="0"/>
        <v>183.1</v>
      </c>
      <c r="I8" s="34">
        <f t="shared" si="0"/>
        <v>7.08</v>
      </c>
      <c r="J8" s="34">
        <f t="shared" si="0"/>
        <v>1.24</v>
      </c>
      <c r="K8" s="34">
        <f t="shared" si="0"/>
        <v>0.09</v>
      </c>
      <c r="L8" s="34">
        <f t="shared" si="0"/>
        <v>3.0000000000000001E-3</v>
      </c>
      <c r="M8" s="34">
        <f t="shared" si="0"/>
        <v>2.4099999999999997</v>
      </c>
    </row>
    <row r="9" spans="1:14" s="28" customFormat="1" ht="19.5" customHeight="1" x14ac:dyDescent="0.3">
      <c r="A9" s="54" t="s">
        <v>44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28" customFormat="1" ht="28.5" customHeight="1" x14ac:dyDescent="0.3">
      <c r="A10" s="16" t="s">
        <v>132</v>
      </c>
      <c r="B10" s="27" t="s">
        <v>133</v>
      </c>
      <c r="C10" s="16" t="s">
        <v>20</v>
      </c>
      <c r="D10" s="16" t="s">
        <v>47</v>
      </c>
      <c r="E10" s="16" t="s">
        <v>92</v>
      </c>
      <c r="F10" s="16" t="s">
        <v>49</v>
      </c>
      <c r="G10" s="16" t="s">
        <v>134</v>
      </c>
      <c r="H10" s="16" t="s">
        <v>135</v>
      </c>
      <c r="I10" s="16" t="s">
        <v>136</v>
      </c>
      <c r="J10" s="16" t="s">
        <v>137</v>
      </c>
      <c r="K10" s="16" t="s">
        <v>138</v>
      </c>
      <c r="L10" s="16" t="s">
        <v>139</v>
      </c>
      <c r="M10" s="16" t="s">
        <v>140</v>
      </c>
    </row>
    <row r="11" spans="1:14" s="28" customFormat="1" ht="42" customHeight="1" x14ac:dyDescent="0.3">
      <c r="A11" s="16" t="s">
        <v>357</v>
      </c>
      <c r="B11" s="27" t="s">
        <v>358</v>
      </c>
      <c r="C11" s="16" t="s">
        <v>20</v>
      </c>
      <c r="D11" s="16" t="s">
        <v>359</v>
      </c>
      <c r="E11" s="16" t="s">
        <v>360</v>
      </c>
      <c r="F11" s="16" t="s">
        <v>108</v>
      </c>
      <c r="G11" s="16" t="s">
        <v>361</v>
      </c>
      <c r="H11" s="16" t="s">
        <v>362</v>
      </c>
      <c r="I11" s="16" t="s">
        <v>363</v>
      </c>
      <c r="J11" s="16" t="s">
        <v>364</v>
      </c>
      <c r="K11" s="16" t="s">
        <v>365</v>
      </c>
      <c r="L11" s="16" t="s">
        <v>366</v>
      </c>
      <c r="M11" s="16" t="s">
        <v>367</v>
      </c>
    </row>
    <row r="12" spans="1:14" s="28" customFormat="1" ht="22.2" customHeight="1" x14ac:dyDescent="0.3">
      <c r="A12" s="16" t="s">
        <v>215</v>
      </c>
      <c r="B12" s="27" t="s">
        <v>368</v>
      </c>
      <c r="C12" s="16" t="s">
        <v>20</v>
      </c>
      <c r="D12" s="37" t="s">
        <v>217</v>
      </c>
      <c r="E12" s="16" t="s">
        <v>70</v>
      </c>
      <c r="F12" s="16" t="s">
        <v>218</v>
      </c>
      <c r="G12" s="16" t="s">
        <v>219</v>
      </c>
      <c r="H12" s="16" t="s">
        <v>220</v>
      </c>
      <c r="I12" s="16" t="s">
        <v>221</v>
      </c>
      <c r="J12" s="16" t="s">
        <v>222</v>
      </c>
      <c r="K12" s="16" t="s">
        <v>223</v>
      </c>
      <c r="L12" s="16" t="s">
        <v>77</v>
      </c>
      <c r="M12" s="16" t="s">
        <v>29</v>
      </c>
    </row>
    <row r="13" spans="1:14" s="28" customFormat="1" ht="28.5" customHeight="1" x14ac:dyDescent="0.3">
      <c r="A13" s="27" t="s">
        <v>369</v>
      </c>
      <c r="B13" s="27" t="s">
        <v>370</v>
      </c>
      <c r="C13" s="16" t="s">
        <v>20</v>
      </c>
      <c r="D13" s="16" t="s">
        <v>334</v>
      </c>
      <c r="E13" s="16" t="s">
        <v>371</v>
      </c>
      <c r="F13" s="16" t="s">
        <v>372</v>
      </c>
      <c r="G13" s="16" t="s">
        <v>373</v>
      </c>
      <c r="H13" s="16" t="s">
        <v>374</v>
      </c>
      <c r="I13" s="16" t="s">
        <v>375</v>
      </c>
      <c r="J13" s="16" t="s">
        <v>376</v>
      </c>
      <c r="K13" s="16" t="s">
        <v>377</v>
      </c>
      <c r="L13" s="16" t="s">
        <v>378</v>
      </c>
      <c r="M13" s="16" t="s">
        <v>379</v>
      </c>
    </row>
    <row r="14" spans="1:14" s="28" customFormat="1" ht="20.399999999999999" customHeight="1" x14ac:dyDescent="0.3">
      <c r="A14" s="16" t="s">
        <v>90</v>
      </c>
      <c r="B14" s="27" t="s">
        <v>91</v>
      </c>
      <c r="C14" s="16" t="s">
        <v>20</v>
      </c>
      <c r="D14" s="16" t="s">
        <v>32</v>
      </c>
      <c r="E14" s="16" t="s">
        <v>92</v>
      </c>
      <c r="F14" s="16" t="s">
        <v>93</v>
      </c>
      <c r="G14" s="16" t="s">
        <v>94</v>
      </c>
      <c r="H14" s="16" t="s">
        <v>95</v>
      </c>
      <c r="I14" s="16" t="s">
        <v>26</v>
      </c>
      <c r="J14" s="16" t="s">
        <v>96</v>
      </c>
      <c r="K14" s="16" t="s">
        <v>97</v>
      </c>
      <c r="L14" s="16" t="s">
        <v>98</v>
      </c>
      <c r="M14" s="16" t="s">
        <v>99</v>
      </c>
    </row>
    <row r="15" spans="1:14" s="28" customFormat="1" ht="20.399999999999999" customHeight="1" x14ac:dyDescent="0.3">
      <c r="A15" s="16" t="s">
        <v>100</v>
      </c>
      <c r="B15" s="27" t="s">
        <v>101</v>
      </c>
      <c r="C15" s="16" t="s">
        <v>20</v>
      </c>
      <c r="D15" s="16" t="s">
        <v>102</v>
      </c>
      <c r="E15" s="16" t="s">
        <v>103</v>
      </c>
      <c r="F15" s="16" t="s">
        <v>104</v>
      </c>
      <c r="G15" s="16" t="s">
        <v>105</v>
      </c>
      <c r="H15" s="16" t="s">
        <v>106</v>
      </c>
      <c r="I15" s="16" t="s">
        <v>107</v>
      </c>
      <c r="J15" s="16" t="s">
        <v>108</v>
      </c>
      <c r="K15" s="16" t="s">
        <v>55</v>
      </c>
      <c r="L15" s="16" t="s">
        <v>109</v>
      </c>
      <c r="M15" s="16" t="s">
        <v>110</v>
      </c>
    </row>
    <row r="16" spans="1:14" s="35" customFormat="1" ht="21" customHeight="1" x14ac:dyDescent="0.3">
      <c r="A16" s="32"/>
      <c r="B16" s="32" t="s">
        <v>42</v>
      </c>
      <c r="C16" s="31"/>
      <c r="D16" s="33">
        <v>795</v>
      </c>
      <c r="E16" s="34">
        <v>31</v>
      </c>
      <c r="F16" s="34">
        <f t="shared" ref="F16:M16" si="1">F10+F11+F12+F13+F14+F15</f>
        <v>24.7</v>
      </c>
      <c r="G16" s="34">
        <f t="shared" si="1"/>
        <v>115.5</v>
      </c>
      <c r="H16" s="34">
        <f t="shared" si="1"/>
        <v>780.1</v>
      </c>
      <c r="I16" s="34">
        <f t="shared" si="1"/>
        <v>125.39</v>
      </c>
      <c r="J16" s="34">
        <f t="shared" si="1"/>
        <v>89.16</v>
      </c>
      <c r="K16" s="34">
        <f t="shared" si="1"/>
        <v>4.76</v>
      </c>
      <c r="L16" s="34">
        <f t="shared" si="1"/>
        <v>0.54</v>
      </c>
      <c r="M16" s="34">
        <f t="shared" si="1"/>
        <v>15.919999999999998</v>
      </c>
    </row>
    <row r="17" spans="2:13" s="40" customFormat="1" ht="13.8" x14ac:dyDescent="0.25">
      <c r="B17" s="42" t="s">
        <v>111</v>
      </c>
      <c r="D17" s="39">
        <v>1035</v>
      </c>
      <c r="E17" s="39">
        <v>32.299999999999997</v>
      </c>
      <c r="F17" s="39">
        <v>27.3</v>
      </c>
      <c r="G17" s="39">
        <v>150.9</v>
      </c>
      <c r="H17" s="39">
        <v>1063.2</v>
      </c>
      <c r="I17" s="39">
        <v>132.5</v>
      </c>
      <c r="J17" s="39">
        <v>90.4</v>
      </c>
      <c r="K17" s="39">
        <v>4.9000000000000004</v>
      </c>
      <c r="L17" s="39">
        <v>0.5</v>
      </c>
      <c r="M17" s="39">
        <v>18.3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M16" sqref="M16"/>
    </sheetView>
  </sheetViews>
  <sheetFormatPr defaultRowHeight="14.4" x14ac:dyDescent="0.3"/>
  <cols>
    <col min="2" max="2" width="17.77734375" customWidth="1"/>
  </cols>
  <sheetData>
    <row r="1" spans="1:14" s="17" customFormat="1" ht="20.25" customHeight="1" x14ac:dyDescent="0.3">
      <c r="A1" s="65" t="s">
        <v>380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17" customFormat="1" ht="15" customHeight="1" x14ac:dyDescent="0.25">
      <c r="B2" s="28"/>
    </row>
    <row r="3" spans="1:14" s="17" customFormat="1" ht="25.5" customHeight="1" x14ac:dyDescent="0.25">
      <c r="A3" s="58" t="s">
        <v>2</v>
      </c>
      <c r="B3" s="58" t="s">
        <v>3</v>
      </c>
      <c r="C3" s="60" t="s">
        <v>4</v>
      </c>
      <c r="D3" s="58" t="s">
        <v>5</v>
      </c>
      <c r="E3" s="62" t="s">
        <v>6</v>
      </c>
      <c r="F3" s="63"/>
      <c r="G3" s="63"/>
      <c r="H3" s="64"/>
      <c r="I3" s="62" t="s">
        <v>7</v>
      </c>
      <c r="J3" s="63"/>
      <c r="K3" s="63"/>
      <c r="L3" s="63"/>
      <c r="M3" s="64"/>
    </row>
    <row r="4" spans="1:14" s="17" customFormat="1" ht="25.5" customHeight="1" x14ac:dyDescent="0.25">
      <c r="A4" s="59"/>
      <c r="B4" s="59"/>
      <c r="C4" s="61"/>
      <c r="D4" s="59"/>
      <c r="E4" s="29" t="s">
        <v>8</v>
      </c>
      <c r="F4" s="29" t="s">
        <v>9</v>
      </c>
      <c r="G4" s="29" t="s">
        <v>10</v>
      </c>
      <c r="H4" s="30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</row>
    <row r="5" spans="1:14" s="17" customFormat="1" ht="19.5" customHeight="1" x14ac:dyDescent="0.25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s="17" customFormat="1" ht="21.6" customHeight="1" x14ac:dyDescent="0.25">
      <c r="A6" s="27" t="s">
        <v>183</v>
      </c>
      <c r="B6" s="27" t="s">
        <v>381</v>
      </c>
      <c r="C6" s="16" t="s">
        <v>20</v>
      </c>
      <c r="D6" s="16" t="s">
        <v>185</v>
      </c>
      <c r="E6" s="16" t="s">
        <v>289</v>
      </c>
      <c r="F6" s="16" t="s">
        <v>266</v>
      </c>
      <c r="G6" s="16" t="s">
        <v>382</v>
      </c>
      <c r="H6" s="16" t="s">
        <v>383</v>
      </c>
      <c r="I6" s="16" t="s">
        <v>189</v>
      </c>
      <c r="J6" s="16" t="s">
        <v>110</v>
      </c>
      <c r="K6" s="16" t="s">
        <v>110</v>
      </c>
      <c r="L6" s="16" t="s">
        <v>110</v>
      </c>
      <c r="M6" s="16" t="s">
        <v>109</v>
      </c>
    </row>
    <row r="7" spans="1:14" s="17" customFormat="1" ht="22.2" customHeight="1" x14ac:dyDescent="0.25">
      <c r="A7" s="27" t="s">
        <v>303</v>
      </c>
      <c r="B7" s="27" t="s">
        <v>250</v>
      </c>
      <c r="C7" s="16" t="s">
        <v>20</v>
      </c>
      <c r="D7" s="16" t="s">
        <v>32</v>
      </c>
      <c r="E7" s="16" t="s">
        <v>251</v>
      </c>
      <c r="F7" s="16" t="s">
        <v>252</v>
      </c>
      <c r="G7" s="16" t="s">
        <v>384</v>
      </c>
      <c r="H7" s="16" t="s">
        <v>254</v>
      </c>
      <c r="I7" s="16" t="s">
        <v>255</v>
      </c>
      <c r="J7" s="16" t="s">
        <v>171</v>
      </c>
      <c r="K7" s="16" t="s">
        <v>252</v>
      </c>
      <c r="L7" s="16" t="s">
        <v>110</v>
      </c>
      <c r="M7" s="16" t="s">
        <v>385</v>
      </c>
    </row>
    <row r="8" spans="1:14" s="38" customFormat="1" ht="21" customHeight="1" x14ac:dyDescent="0.25">
      <c r="A8" s="31"/>
      <c r="B8" s="32" t="s">
        <v>42</v>
      </c>
      <c r="C8" s="32"/>
      <c r="D8" s="33">
        <f>D6+D7</f>
        <v>240</v>
      </c>
      <c r="E8" s="34">
        <f t="shared" ref="E8:M8" si="0">E6+E7</f>
        <v>2.2000000000000002</v>
      </c>
      <c r="F8" s="34">
        <f t="shared" si="0"/>
        <v>4.9000000000000004</v>
      </c>
      <c r="G8" s="34">
        <f t="shared" si="0"/>
        <v>18.2</v>
      </c>
      <c r="H8" s="34">
        <f t="shared" si="0"/>
        <v>143.30000000000001</v>
      </c>
      <c r="I8" s="34">
        <f t="shared" si="0"/>
        <v>17.2</v>
      </c>
      <c r="J8" s="34">
        <f t="shared" si="0"/>
        <v>0.4</v>
      </c>
      <c r="K8" s="34">
        <f t="shared" si="0"/>
        <v>0.2</v>
      </c>
      <c r="L8" s="34">
        <f t="shared" si="0"/>
        <v>0</v>
      </c>
      <c r="M8" s="34">
        <f t="shared" si="0"/>
        <v>6.01</v>
      </c>
    </row>
    <row r="9" spans="1:14" s="17" customFormat="1" ht="19.5" customHeight="1" x14ac:dyDescent="0.25">
      <c r="A9" s="54" t="s">
        <v>44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17" customFormat="1" ht="28.5" customHeight="1" x14ac:dyDescent="0.25">
      <c r="A10" s="16" t="s">
        <v>199</v>
      </c>
      <c r="B10" s="27" t="s">
        <v>386</v>
      </c>
      <c r="C10" s="16" t="s">
        <v>20</v>
      </c>
      <c r="D10" s="16" t="s">
        <v>47</v>
      </c>
      <c r="E10" s="16" t="s">
        <v>92</v>
      </c>
      <c r="F10" s="16" t="s">
        <v>93</v>
      </c>
      <c r="G10" s="16" t="s">
        <v>59</v>
      </c>
      <c r="H10" s="16" t="s">
        <v>387</v>
      </c>
      <c r="I10" s="16" t="s">
        <v>259</v>
      </c>
      <c r="J10" s="16" t="s">
        <v>203</v>
      </c>
      <c r="K10" s="16" t="s">
        <v>260</v>
      </c>
      <c r="L10" s="16" t="s">
        <v>55</v>
      </c>
      <c r="M10" s="16" t="s">
        <v>388</v>
      </c>
    </row>
    <row r="11" spans="1:14" s="17" customFormat="1" ht="28.5" customHeight="1" x14ac:dyDescent="0.25">
      <c r="A11" s="16" t="s">
        <v>389</v>
      </c>
      <c r="B11" s="27" t="s">
        <v>390</v>
      </c>
      <c r="C11" s="16" t="s">
        <v>20</v>
      </c>
      <c r="D11" s="16" t="s">
        <v>143</v>
      </c>
      <c r="E11" s="16" t="s">
        <v>59</v>
      </c>
      <c r="F11" s="16" t="s">
        <v>108</v>
      </c>
      <c r="G11" s="16" t="s">
        <v>391</v>
      </c>
      <c r="H11" s="16" t="s">
        <v>392</v>
      </c>
      <c r="I11" s="16" t="s">
        <v>393</v>
      </c>
      <c r="J11" s="16" t="s">
        <v>394</v>
      </c>
      <c r="K11" s="16" t="s">
        <v>65</v>
      </c>
      <c r="L11" s="16" t="s">
        <v>99</v>
      </c>
      <c r="M11" s="16" t="s">
        <v>395</v>
      </c>
    </row>
    <row r="12" spans="1:14" s="17" customFormat="1" ht="28.5" customHeight="1" x14ac:dyDescent="0.25">
      <c r="A12" s="16" t="s">
        <v>396</v>
      </c>
      <c r="B12" s="27" t="s">
        <v>397</v>
      </c>
      <c r="C12" s="16" t="s">
        <v>20</v>
      </c>
      <c r="D12" s="16" t="s">
        <v>287</v>
      </c>
      <c r="E12" s="16" t="s">
        <v>398</v>
      </c>
      <c r="F12" s="16" t="s">
        <v>399</v>
      </c>
      <c r="G12" s="16" t="s">
        <v>400</v>
      </c>
      <c r="H12" s="16" t="s">
        <v>401</v>
      </c>
      <c r="I12" s="16" t="s">
        <v>402</v>
      </c>
      <c r="J12" s="16" t="s">
        <v>403</v>
      </c>
      <c r="K12" s="16" t="s">
        <v>239</v>
      </c>
      <c r="L12" s="16" t="s">
        <v>178</v>
      </c>
      <c r="M12" s="16" t="s">
        <v>404</v>
      </c>
    </row>
    <row r="13" spans="1:14" s="17" customFormat="1" ht="23.4" customHeight="1" x14ac:dyDescent="0.25">
      <c r="A13" s="16" t="s">
        <v>90</v>
      </c>
      <c r="B13" s="27" t="s">
        <v>180</v>
      </c>
      <c r="C13" s="16" t="s">
        <v>20</v>
      </c>
      <c r="D13" s="16" t="s">
        <v>32</v>
      </c>
      <c r="E13" s="16" t="s">
        <v>92</v>
      </c>
      <c r="F13" s="16" t="s">
        <v>93</v>
      </c>
      <c r="G13" s="16" t="s">
        <v>94</v>
      </c>
      <c r="H13" s="16" t="s">
        <v>95</v>
      </c>
      <c r="I13" s="16" t="s">
        <v>26</v>
      </c>
      <c r="J13" s="16" t="s">
        <v>96</v>
      </c>
      <c r="K13" s="16" t="s">
        <v>97</v>
      </c>
      <c r="L13" s="16" t="s">
        <v>98</v>
      </c>
      <c r="M13" s="16" t="s">
        <v>99</v>
      </c>
    </row>
    <row r="14" spans="1:14" s="17" customFormat="1" ht="21.6" customHeight="1" x14ac:dyDescent="0.25">
      <c r="A14" s="16" t="s">
        <v>100</v>
      </c>
      <c r="B14" s="27" t="s">
        <v>101</v>
      </c>
      <c r="C14" s="16" t="s">
        <v>20</v>
      </c>
      <c r="D14" s="16" t="s">
        <v>102</v>
      </c>
      <c r="E14" s="16" t="s">
        <v>103</v>
      </c>
      <c r="F14" s="16" t="s">
        <v>104</v>
      </c>
      <c r="G14" s="16" t="s">
        <v>105</v>
      </c>
      <c r="H14" s="16" t="s">
        <v>106</v>
      </c>
      <c r="I14" s="16" t="s">
        <v>107</v>
      </c>
      <c r="J14" s="16" t="s">
        <v>108</v>
      </c>
      <c r="K14" s="16" t="s">
        <v>55</v>
      </c>
      <c r="L14" s="16" t="s">
        <v>109</v>
      </c>
      <c r="M14" s="16" t="s">
        <v>110</v>
      </c>
    </row>
    <row r="15" spans="1:14" s="38" customFormat="1" ht="21" customHeight="1" x14ac:dyDescent="0.25">
      <c r="A15" s="32"/>
      <c r="B15" s="32" t="s">
        <v>42</v>
      </c>
      <c r="C15" s="31"/>
      <c r="D15" s="33">
        <v>768</v>
      </c>
      <c r="E15" s="34">
        <f t="shared" ref="E15:M15" si="1">E10+E11+E12+E13+E14</f>
        <v>24.200000000000003</v>
      </c>
      <c r="F15" s="34">
        <f t="shared" si="1"/>
        <v>24.600000000000005</v>
      </c>
      <c r="G15" s="34">
        <f t="shared" si="1"/>
        <v>82.4</v>
      </c>
      <c r="H15" s="34">
        <f t="shared" si="1"/>
        <v>645.70000000000005</v>
      </c>
      <c r="I15" s="34">
        <f t="shared" si="1"/>
        <v>78.47999999999999</v>
      </c>
      <c r="J15" s="34">
        <f t="shared" si="1"/>
        <v>43.21</v>
      </c>
      <c r="K15" s="34">
        <v>8.4</v>
      </c>
      <c r="L15" s="34">
        <f t="shared" si="1"/>
        <v>0.246</v>
      </c>
      <c r="M15" s="34">
        <f t="shared" si="1"/>
        <v>13.909999999999998</v>
      </c>
    </row>
    <row r="16" spans="1:14" s="38" customFormat="1" ht="13.8" x14ac:dyDescent="0.25">
      <c r="B16" s="41" t="s">
        <v>111</v>
      </c>
      <c r="D16" s="39">
        <v>1008</v>
      </c>
      <c r="E16" s="39">
        <v>26.4</v>
      </c>
      <c r="F16" s="39">
        <v>29.5</v>
      </c>
      <c r="G16" s="39">
        <v>100.6</v>
      </c>
      <c r="H16" s="39">
        <v>789</v>
      </c>
      <c r="I16" s="39">
        <v>95.7</v>
      </c>
      <c r="J16" s="39">
        <v>43.6</v>
      </c>
      <c r="K16" s="39">
        <v>8.6</v>
      </c>
      <c r="L16" s="39">
        <v>0.2</v>
      </c>
      <c r="M16" s="39">
        <v>19.899999999999999</v>
      </c>
    </row>
  </sheetData>
  <mergeCells count="9">
    <mergeCell ref="A5:M5"/>
    <mergeCell ref="A9:M9"/>
    <mergeCell ref="A1:N1"/>
    <mergeCell ref="A3:A4"/>
    <mergeCell ref="B3:B4"/>
    <mergeCell ref="C3:C4"/>
    <mergeCell ref="D3:D4"/>
    <mergeCell ref="E3:H3"/>
    <mergeCell ref="I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L4" sqref="L4"/>
    </sheetView>
  </sheetViews>
  <sheetFormatPr defaultRowHeight="14.4" x14ac:dyDescent="0.3"/>
  <sheetData>
    <row r="1" spans="2:12" s="40" customFormat="1" ht="13.8" x14ac:dyDescent="0.25">
      <c r="C1" s="66" t="s">
        <v>405</v>
      </c>
      <c r="D1" s="66"/>
    </row>
    <row r="2" spans="2:12" s="40" customFormat="1" ht="13.8" x14ac:dyDescent="0.25">
      <c r="B2" s="67"/>
      <c r="C2" s="67"/>
      <c r="D2" s="68" t="s">
        <v>406</v>
      </c>
      <c r="E2" s="69"/>
      <c r="F2" s="69"/>
      <c r="G2" s="70"/>
      <c r="H2" s="68" t="s">
        <v>407</v>
      </c>
      <c r="I2" s="69"/>
      <c r="J2" s="69"/>
      <c r="K2" s="69"/>
      <c r="L2" s="70"/>
    </row>
    <row r="3" spans="2:12" s="40" customFormat="1" ht="27.6" x14ac:dyDescent="0.25">
      <c r="B3" s="71"/>
      <c r="C3" s="71"/>
      <c r="D3" s="72" t="s">
        <v>408</v>
      </c>
      <c r="E3" s="72" t="s">
        <v>409</v>
      </c>
      <c r="F3" s="72" t="s">
        <v>410</v>
      </c>
      <c r="G3" s="72" t="s">
        <v>411</v>
      </c>
      <c r="H3" s="72" t="s">
        <v>12</v>
      </c>
      <c r="I3" s="72" t="s">
        <v>13</v>
      </c>
      <c r="J3" s="72" t="s">
        <v>14</v>
      </c>
      <c r="K3" s="72" t="s">
        <v>15</v>
      </c>
      <c r="L3" s="72" t="s">
        <v>16</v>
      </c>
    </row>
    <row r="4" spans="2:12" s="40" customFormat="1" ht="33.6" customHeight="1" x14ac:dyDescent="0.25">
      <c r="B4" s="72" t="s">
        <v>412</v>
      </c>
      <c r="C4" s="72" t="s">
        <v>413</v>
      </c>
      <c r="D4" s="73">
        <v>88.6</v>
      </c>
      <c r="E4" s="73">
        <v>90.9</v>
      </c>
      <c r="F4" s="73">
        <v>385.2</v>
      </c>
      <c r="G4" s="73">
        <v>2702</v>
      </c>
      <c r="H4" s="73">
        <v>1265</v>
      </c>
      <c r="I4" s="73">
        <v>287</v>
      </c>
      <c r="J4" s="73">
        <v>13.8</v>
      </c>
      <c r="K4" s="73">
        <v>3</v>
      </c>
      <c r="L4" s="73">
        <v>69</v>
      </c>
    </row>
    <row r="5" spans="2:12" s="40" customFormat="1" ht="21.6" customHeight="1" x14ac:dyDescent="0.25">
      <c r="B5" s="72" t="s">
        <v>414</v>
      </c>
      <c r="C5" s="72" t="s">
        <v>413</v>
      </c>
      <c r="D5" s="74">
        <f>('[1]1 день'!E36+'[1]2 день'!E35+'[1]3 день'!E34+'[1]4 день'!E35+'[1]5 день'!E34+'[1]6 день'!E34+'[1]7 день'!E33)/7</f>
        <v>5.3999999999999995</v>
      </c>
      <c r="E5" s="74">
        <f>('[1]1 день'!F36+'[1]2 день'!F35+'[1]3 день'!F34+'[1]4 день'!F35+'[1]5 день'!F34+'[1]6 день'!F34+'[1]7 день'!F33)/7</f>
        <v>1.0999999999999999</v>
      </c>
      <c r="F5" s="74">
        <v>386.2</v>
      </c>
      <c r="G5" s="74">
        <v>2704.8</v>
      </c>
      <c r="H5" s="74">
        <f>('[1]1 день'!I36+'[1]2 день'!I35+'[1]3 день'!I34+'[1]4 день'!I35+'[1]5 день'!I34+'[1]6 день'!I34+'[1]7 день'!I33)/7</f>
        <v>27.199999999999996</v>
      </c>
      <c r="I5" s="74">
        <f>('[1]1 день'!J36+'[1]2 день'!J35+'[1]3 день'!J34+'[1]4 день'!J35+'[1]5 день'!J34+'[1]6 день'!J34+'[1]7 день'!J33)/7</f>
        <v>4.7</v>
      </c>
      <c r="J5" s="74">
        <f>('[1]1 день'!K36+'[1]2 день'!K35+'[1]3 день'!K34+'[1]4 день'!K35+'[1]5 день'!K34+'[1]6 день'!K34+'[1]7 день'!K33)/7</f>
        <v>0.01</v>
      </c>
      <c r="K5" s="74">
        <f>('[1]1 день'!L36+'[1]2 день'!L35+'[1]3 день'!L34+'[1]4 день'!L35+'[1]5 день'!L34+'[1]6 день'!L34+'[1]7 день'!L33)/7</f>
        <v>0.02</v>
      </c>
      <c r="L5" s="74">
        <f>('[1]1 день'!M36+'[1]2 день'!M35+'[1]3 день'!M34+'[1]4 день'!M35+'[1]5 день'!M34+'[1]6 день'!M34+'[1]7 день'!M33)/7</f>
        <v>0</v>
      </c>
    </row>
    <row r="6" spans="2:12" s="40" customFormat="1" ht="13.8" x14ac:dyDescent="0.25"/>
    <row r="7" spans="2:12" s="40" customFormat="1" ht="13.8" x14ac:dyDescent="0.25"/>
    <row r="8" spans="2:12" s="40" customFormat="1" ht="13.8" x14ac:dyDescent="0.25">
      <c r="C8" s="66" t="s">
        <v>415</v>
      </c>
      <c r="D8" s="66"/>
    </row>
    <row r="9" spans="2:12" s="40" customFormat="1" ht="13.8" x14ac:dyDescent="0.25">
      <c r="B9" s="67"/>
      <c r="C9" s="67"/>
      <c r="D9" s="68" t="s">
        <v>406</v>
      </c>
      <c r="E9" s="69"/>
      <c r="F9" s="69"/>
      <c r="G9" s="70"/>
      <c r="H9" s="68" t="s">
        <v>407</v>
      </c>
      <c r="I9" s="69"/>
      <c r="J9" s="69"/>
      <c r="K9" s="69"/>
      <c r="L9" s="70"/>
    </row>
    <row r="10" spans="2:12" s="40" customFormat="1" ht="27.6" x14ac:dyDescent="0.25">
      <c r="B10" s="71"/>
      <c r="C10" s="71"/>
      <c r="D10" s="72" t="s">
        <v>408</v>
      </c>
      <c r="E10" s="72" t="s">
        <v>409</v>
      </c>
      <c r="F10" s="72" t="s">
        <v>410</v>
      </c>
      <c r="G10" s="72" t="s">
        <v>411</v>
      </c>
      <c r="H10" s="72" t="s">
        <v>12</v>
      </c>
      <c r="I10" s="72" t="s">
        <v>13</v>
      </c>
      <c r="J10" s="72" t="s">
        <v>14</v>
      </c>
      <c r="K10" s="72" t="s">
        <v>15</v>
      </c>
      <c r="L10" s="72" t="s">
        <v>16</v>
      </c>
    </row>
    <row r="11" spans="2:12" s="40" customFormat="1" ht="25.8" customHeight="1" x14ac:dyDescent="0.25">
      <c r="B11" s="72" t="s">
        <v>412</v>
      </c>
      <c r="C11" s="72" t="s">
        <v>413</v>
      </c>
      <c r="D11" s="73">
        <v>88.6</v>
      </c>
      <c r="E11" s="73">
        <v>90.9</v>
      </c>
      <c r="F11" s="73">
        <v>385.2</v>
      </c>
      <c r="G11" s="73">
        <v>2702</v>
      </c>
      <c r="H11" s="73">
        <v>1265</v>
      </c>
      <c r="I11" s="73">
        <v>287</v>
      </c>
      <c r="J11" s="73">
        <v>13.8</v>
      </c>
      <c r="K11" s="73">
        <v>3</v>
      </c>
      <c r="L11" s="73">
        <v>69</v>
      </c>
    </row>
    <row r="12" spans="2:12" s="40" customFormat="1" ht="21.6" customHeight="1" x14ac:dyDescent="0.25">
      <c r="B12" s="72" t="s">
        <v>414</v>
      </c>
      <c r="C12" s="72" t="s">
        <v>413</v>
      </c>
      <c r="D12" s="74">
        <v>89.7</v>
      </c>
      <c r="E12" s="74">
        <v>91</v>
      </c>
      <c r="F12" s="74">
        <v>384.6</v>
      </c>
      <c r="G12" s="74">
        <v>2700</v>
      </c>
      <c r="H12" s="74">
        <v>1150</v>
      </c>
      <c r="I12" s="74">
        <v>241</v>
      </c>
      <c r="J12" s="74">
        <v>11</v>
      </c>
      <c r="K12" s="74">
        <v>3.8</v>
      </c>
      <c r="L12" s="74">
        <v>77</v>
      </c>
    </row>
    <row r="13" spans="2:12" s="40" customFormat="1" ht="13.8" x14ac:dyDescent="0.25"/>
    <row r="14" spans="2:12" s="40" customFormat="1" ht="13.8" x14ac:dyDescent="0.25">
      <c r="C14" s="66" t="s">
        <v>416</v>
      </c>
      <c r="D14" s="66"/>
    </row>
    <row r="15" spans="2:12" s="40" customFormat="1" ht="13.8" x14ac:dyDescent="0.25">
      <c r="B15" s="67"/>
      <c r="C15" s="67"/>
      <c r="D15" s="68" t="s">
        <v>406</v>
      </c>
      <c r="E15" s="69"/>
      <c r="F15" s="69"/>
      <c r="G15" s="70"/>
      <c r="H15" s="68" t="s">
        <v>407</v>
      </c>
      <c r="I15" s="69"/>
      <c r="J15" s="69"/>
      <c r="K15" s="69"/>
      <c r="L15" s="70"/>
    </row>
    <row r="16" spans="2:12" s="40" customFormat="1" ht="27.6" x14ac:dyDescent="0.25">
      <c r="B16" s="71"/>
      <c r="C16" s="71"/>
      <c r="D16" s="72" t="s">
        <v>408</v>
      </c>
      <c r="E16" s="72" t="s">
        <v>409</v>
      </c>
      <c r="F16" s="72" t="s">
        <v>410</v>
      </c>
      <c r="G16" s="72" t="s">
        <v>411</v>
      </c>
      <c r="H16" s="72" t="s">
        <v>12</v>
      </c>
      <c r="I16" s="72" t="s">
        <v>13</v>
      </c>
      <c r="J16" s="72" t="s">
        <v>14</v>
      </c>
      <c r="K16" s="72" t="s">
        <v>15</v>
      </c>
      <c r="L16" s="72" t="s">
        <v>16</v>
      </c>
    </row>
    <row r="17" spans="2:12" s="40" customFormat="1" ht="24" customHeight="1" x14ac:dyDescent="0.25">
      <c r="B17" s="72" t="s">
        <v>412</v>
      </c>
      <c r="C17" s="72" t="s">
        <v>413</v>
      </c>
      <c r="D17" s="73">
        <v>88.6</v>
      </c>
      <c r="E17" s="73">
        <v>90.9</v>
      </c>
      <c r="F17" s="73">
        <v>385.2</v>
      </c>
      <c r="G17" s="73">
        <v>2702</v>
      </c>
      <c r="H17" s="73">
        <v>1265</v>
      </c>
      <c r="I17" s="73">
        <v>287</v>
      </c>
      <c r="J17" s="73">
        <v>13.8</v>
      </c>
      <c r="K17" s="73">
        <v>3</v>
      </c>
      <c r="L17" s="73">
        <v>69</v>
      </c>
    </row>
    <row r="18" spans="2:12" s="40" customFormat="1" ht="20.399999999999999" customHeight="1" x14ac:dyDescent="0.25">
      <c r="B18" s="72" t="s">
        <v>414</v>
      </c>
      <c r="C18" s="72" t="s">
        <v>413</v>
      </c>
      <c r="D18" s="75">
        <f>(D5++D12)/2</f>
        <v>47.550000000000004</v>
      </c>
      <c r="E18" s="75">
        <f t="shared" ref="E18:L18" si="0">(E5++E12)/2</f>
        <v>46.05</v>
      </c>
      <c r="F18" s="75">
        <f t="shared" si="0"/>
        <v>385.4</v>
      </c>
      <c r="G18" s="75">
        <f t="shared" si="0"/>
        <v>2702.4</v>
      </c>
      <c r="H18" s="75">
        <f t="shared" si="0"/>
        <v>588.6</v>
      </c>
      <c r="I18" s="75">
        <f t="shared" si="0"/>
        <v>122.85</v>
      </c>
      <c r="J18" s="75">
        <f t="shared" si="0"/>
        <v>5.5049999999999999</v>
      </c>
      <c r="K18" s="75">
        <f t="shared" si="0"/>
        <v>1.91</v>
      </c>
      <c r="L18" s="75">
        <f t="shared" si="0"/>
        <v>38.5</v>
      </c>
    </row>
  </sheetData>
  <mergeCells count="15">
    <mergeCell ref="B9:B10"/>
    <mergeCell ref="C9:C10"/>
    <mergeCell ref="D9:G9"/>
    <mergeCell ref="H9:L9"/>
    <mergeCell ref="C14:D14"/>
    <mergeCell ref="B15:B16"/>
    <mergeCell ref="C15:C16"/>
    <mergeCell ref="D15:G15"/>
    <mergeCell ref="H15:L15"/>
    <mergeCell ref="C1:D1"/>
    <mergeCell ref="B2:B3"/>
    <mergeCell ref="C2:C3"/>
    <mergeCell ref="D2:G2"/>
    <mergeCell ref="H2:L2"/>
    <mergeCell ref="C8:D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3"/>
    </sheetView>
  </sheetViews>
  <sheetFormatPr defaultRowHeight="14.4" x14ac:dyDescent="0.3"/>
  <sheetData>
    <row r="1" spans="1:14" ht="17.399999999999999" x14ac:dyDescent="0.3">
      <c r="A1" s="76" t="s">
        <v>417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4" spans="1:14" s="78" customFormat="1" ht="68.25" customHeight="1" x14ac:dyDescent="0.35">
      <c r="A4" s="77" t="s">
        <v>418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78" customFormat="1" ht="24" customHeight="1" x14ac:dyDescent="0.35">
      <c r="A5" s="77" t="s">
        <v>419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78" customFormat="1" ht="41.25" customHeight="1" x14ac:dyDescent="0.35">
      <c r="A6" s="77" t="s">
        <v>420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43.5" customHeight="1" x14ac:dyDescent="0.35">
      <c r="A7" s="77" t="s">
        <v>421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1:14" ht="17.399999999999999" x14ac:dyDescent="0.3">
      <c r="A9" s="65" t="s">
        <v>422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18" x14ac:dyDescent="0.3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15" customHeight="1" x14ac:dyDescent="0.35">
      <c r="A11" s="77" t="s">
        <v>423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18" x14ac:dyDescent="0.35">
      <c r="A12" s="80" t="s">
        <v>424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18" x14ac:dyDescent="0.35">
      <c r="A13" s="80" t="s">
        <v>425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</sheetData>
  <mergeCells count="9">
    <mergeCell ref="A11:N11"/>
    <mergeCell ref="A12:N12"/>
    <mergeCell ref="A13:N13"/>
    <mergeCell ref="A1:N1"/>
    <mergeCell ref="A4:N4"/>
    <mergeCell ref="A5:N5"/>
    <mergeCell ref="A6:N6"/>
    <mergeCell ref="A7:N7"/>
    <mergeCell ref="A9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G14" sqref="G14"/>
    </sheetView>
  </sheetViews>
  <sheetFormatPr defaultRowHeight="14.4" x14ac:dyDescent="0.3"/>
  <cols>
    <col min="12" max="12" width="13.109375" customWidth="1"/>
  </cols>
  <sheetData>
    <row r="1" spans="1:13" ht="40.200000000000003" customHeight="1" x14ac:dyDescent="0.35">
      <c r="A1" s="81"/>
      <c r="B1" s="82"/>
      <c r="C1" s="82"/>
      <c r="D1" s="82"/>
      <c r="E1" s="82"/>
      <c r="F1" s="82"/>
      <c r="G1" s="82"/>
      <c r="H1" s="82"/>
      <c r="I1" s="83"/>
      <c r="J1" s="84" t="s">
        <v>426</v>
      </c>
      <c r="K1" s="84"/>
      <c r="L1" s="84"/>
      <c r="M1" s="85"/>
    </row>
    <row r="2" spans="1:13" ht="19.2" customHeight="1" x14ac:dyDescent="0.3">
      <c r="A2" s="81"/>
      <c r="B2" s="82"/>
      <c r="C2" s="82"/>
      <c r="D2" s="82"/>
      <c r="E2" s="82"/>
      <c r="F2" s="82"/>
      <c r="G2" s="82"/>
      <c r="H2" s="82"/>
      <c r="I2" s="84" t="s">
        <v>427</v>
      </c>
      <c r="J2" s="84"/>
      <c r="K2" s="84"/>
      <c r="L2" s="84"/>
      <c r="M2" s="85"/>
    </row>
    <row r="3" spans="1:13" ht="18.75" customHeight="1" x14ac:dyDescent="0.3">
      <c r="A3" s="81"/>
      <c r="B3" s="82"/>
      <c r="C3" s="82"/>
      <c r="D3" s="82"/>
      <c r="E3" s="82"/>
      <c r="F3" s="82"/>
      <c r="G3" s="82"/>
      <c r="H3" s="82"/>
      <c r="I3" s="84"/>
      <c r="J3" s="84"/>
      <c r="K3" s="84"/>
      <c r="L3" s="84"/>
      <c r="M3" s="85"/>
    </row>
    <row r="4" spans="1:13" ht="18.75" customHeight="1" x14ac:dyDescent="0.3">
      <c r="A4" s="81"/>
      <c r="B4" s="82"/>
      <c r="C4" s="82"/>
      <c r="D4" s="82"/>
      <c r="E4" s="82"/>
      <c r="F4" s="82"/>
      <c r="G4" s="82"/>
      <c r="H4" s="82"/>
      <c r="I4" s="84"/>
      <c r="J4" s="84"/>
      <c r="K4" s="84"/>
      <c r="L4" s="84"/>
      <c r="M4" s="85"/>
    </row>
    <row r="5" spans="1:13" ht="14.4" customHeight="1" x14ac:dyDescent="0.3">
      <c r="A5" s="81"/>
      <c r="B5" s="82"/>
      <c r="C5" s="82"/>
      <c r="D5" s="82"/>
      <c r="E5" s="82"/>
      <c r="F5" s="82"/>
      <c r="G5" s="82"/>
      <c r="H5" s="82"/>
      <c r="I5" s="84"/>
      <c r="J5" s="84"/>
      <c r="K5" s="84"/>
      <c r="L5" s="84"/>
      <c r="M5" s="85"/>
    </row>
    <row r="6" spans="1:13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5"/>
    </row>
    <row r="7" spans="1:13" x14ac:dyDescent="0.3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5"/>
    </row>
    <row r="8" spans="1:13" ht="36" customHeight="1" x14ac:dyDescent="0.6">
      <c r="A8" s="81"/>
      <c r="B8" s="86" t="s">
        <v>428</v>
      </c>
      <c r="C8" s="86"/>
      <c r="D8" s="86"/>
      <c r="E8" s="86"/>
      <c r="F8" s="86"/>
      <c r="G8" s="86"/>
      <c r="H8" s="86"/>
      <c r="I8" s="86"/>
      <c r="J8" s="86"/>
      <c r="K8" s="86"/>
      <c r="L8" s="87"/>
      <c r="M8" s="85"/>
    </row>
    <row r="9" spans="1:13" ht="36" customHeight="1" x14ac:dyDescent="0.6">
      <c r="A9" s="81"/>
      <c r="B9" s="86" t="s">
        <v>429</v>
      </c>
      <c r="C9" s="86"/>
      <c r="D9" s="86"/>
      <c r="E9" s="86"/>
      <c r="F9" s="86"/>
      <c r="G9" s="86"/>
      <c r="H9" s="86"/>
      <c r="I9" s="86"/>
      <c r="J9" s="86"/>
      <c r="K9" s="86"/>
      <c r="L9" s="87"/>
      <c r="M9" s="85"/>
    </row>
    <row r="10" spans="1:13" ht="36" customHeight="1" x14ac:dyDescent="0.3">
      <c r="A10" s="81"/>
      <c r="B10" s="88" t="s">
        <v>430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5"/>
    </row>
    <row r="11" spans="1:13" ht="36" customHeight="1" x14ac:dyDescent="0.3">
      <c r="A11" s="81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5"/>
    </row>
    <row r="12" spans="1:13" ht="36" customHeight="1" x14ac:dyDescent="0.55000000000000004">
      <c r="A12" s="81"/>
      <c r="B12" s="89" t="s">
        <v>431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5"/>
    </row>
  </sheetData>
  <mergeCells count="6">
    <mergeCell ref="J1:L1"/>
    <mergeCell ref="I2:L5"/>
    <mergeCell ref="B8:K8"/>
    <mergeCell ref="B9:K9"/>
    <mergeCell ref="B10:L11"/>
    <mergeCell ref="B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БжУ</vt:lpstr>
      <vt:lpstr>Лист 1</vt:lpstr>
      <vt:lpstr>титул. лист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2023-09-29T12:54:46Z</dcterms:created>
  <dcterms:modified xsi:type="dcterms:W3CDTF">2023-10-02T04:41:16Z</dcterms:modified>
</cp:coreProperties>
</file>