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осень-зима 12-18\"/>
    </mc:Choice>
  </mc:AlternateContent>
  <bookViews>
    <workbookView xWindow="0" yWindow="0" windowWidth="23040" windowHeight="9216" firstSheet="2" activeTab="4"/>
  </bookViews>
  <sheets>
    <sheet name="тит.лист" sheetId="3" r:id="rId1"/>
    <sheet name="Лист1" sheetId="4" r:id="rId2"/>
    <sheet name="БЖУ" sheetId="5" r:id="rId3"/>
    <sheet name="1 день" sheetId="6" r:id="rId4"/>
    <sheet name="2 день" sheetId="7" r:id="rId5"/>
    <sheet name="3 день" sheetId="8" r:id="rId6"/>
    <sheet name="4 день" sheetId="9" r:id="rId7"/>
    <sheet name="5 день" sheetId="10" r:id="rId8"/>
    <sheet name="6 день" sheetId="11" r:id="rId9"/>
    <sheet name="7 день" sheetId="12" r:id="rId10"/>
  </sheets>
  <calcPr calcId="152511"/>
</workbook>
</file>

<file path=xl/calcChain.xml><?xml version="1.0" encoding="utf-8"?>
<calcChain xmlns="http://schemas.openxmlformats.org/spreadsheetml/2006/main">
  <c r="M26" i="12" l="1"/>
  <c r="M37" i="12" s="1"/>
  <c r="L26" i="12"/>
  <c r="L37" i="12" s="1"/>
  <c r="K26" i="12"/>
  <c r="K37" i="12" s="1"/>
  <c r="J26" i="12"/>
  <c r="J37" i="12" s="1"/>
  <c r="I26" i="12"/>
  <c r="I37" i="12" s="1"/>
  <c r="H26" i="12"/>
  <c r="H37" i="12" s="1"/>
  <c r="G26" i="12"/>
  <c r="G37" i="12" s="1"/>
  <c r="F26" i="12"/>
  <c r="F37" i="12" s="1"/>
  <c r="E26" i="12"/>
  <c r="E37" i="12" s="1"/>
  <c r="D26" i="12"/>
  <c r="M22" i="12"/>
  <c r="L22" i="12"/>
  <c r="J22" i="12"/>
  <c r="I22" i="12"/>
  <c r="H22" i="12"/>
  <c r="G22" i="12"/>
  <c r="F22" i="12"/>
  <c r="E22" i="12"/>
  <c r="M15" i="12"/>
  <c r="L15" i="12"/>
  <c r="K15" i="12"/>
  <c r="J15" i="12"/>
  <c r="I15" i="12"/>
  <c r="H15" i="12"/>
  <c r="G15" i="12"/>
  <c r="F15" i="12"/>
  <c r="E15" i="12"/>
  <c r="D15" i="12"/>
  <c r="M10" i="12"/>
  <c r="L10" i="12"/>
  <c r="K10" i="12"/>
  <c r="J10" i="12"/>
  <c r="I10" i="12"/>
  <c r="H10" i="12"/>
  <c r="G10" i="12"/>
  <c r="F10" i="12"/>
  <c r="M35" i="11"/>
  <c r="M38" i="11" s="1"/>
  <c r="L35" i="11"/>
  <c r="L38" i="11" s="1"/>
  <c r="K35" i="11"/>
  <c r="K38" i="11" s="1"/>
  <c r="J35" i="11"/>
  <c r="J38" i="11" s="1"/>
  <c r="I35" i="11"/>
  <c r="I38" i="11" s="1"/>
  <c r="H35" i="11"/>
  <c r="H38" i="11" s="1"/>
  <c r="G35" i="11"/>
  <c r="G38" i="11" s="1"/>
  <c r="F35" i="11"/>
  <c r="F38" i="11" s="1"/>
  <c r="E35" i="11"/>
  <c r="E38" i="11" s="1"/>
  <c r="M27" i="11"/>
  <c r="L27" i="11"/>
  <c r="K27" i="11"/>
  <c r="J27" i="11"/>
  <c r="I27" i="11"/>
  <c r="H27" i="11"/>
  <c r="G27" i="11"/>
  <c r="F27" i="11"/>
  <c r="E27" i="11"/>
  <c r="D27" i="11"/>
  <c r="M23" i="11"/>
  <c r="L23" i="11"/>
  <c r="K23" i="11"/>
  <c r="J23" i="11"/>
  <c r="I23" i="11"/>
  <c r="H23" i="11"/>
  <c r="G23" i="11"/>
  <c r="F23" i="11"/>
  <c r="M15" i="11"/>
  <c r="L15" i="11"/>
  <c r="K15" i="11"/>
  <c r="J15" i="11"/>
  <c r="I15" i="11"/>
  <c r="H15" i="11"/>
  <c r="G15" i="11"/>
  <c r="F15" i="11"/>
  <c r="E15" i="11"/>
  <c r="D15" i="11"/>
  <c r="M11" i="11"/>
  <c r="L11" i="11"/>
  <c r="K11" i="11"/>
  <c r="J11" i="11"/>
  <c r="I11" i="11"/>
  <c r="H11" i="11"/>
  <c r="G11" i="11"/>
  <c r="F11" i="11"/>
  <c r="E11" i="11"/>
  <c r="M35" i="10"/>
  <c r="M38" i="10" s="1"/>
  <c r="L35" i="10"/>
  <c r="L38" i="10" s="1"/>
  <c r="K35" i="10"/>
  <c r="K38" i="10" s="1"/>
  <c r="J35" i="10"/>
  <c r="J38" i="10" s="1"/>
  <c r="I35" i="10"/>
  <c r="I38" i="10" s="1"/>
  <c r="H35" i="10"/>
  <c r="H38" i="10" s="1"/>
  <c r="G35" i="10"/>
  <c r="G38" i="10" s="1"/>
  <c r="F35" i="10"/>
  <c r="F38" i="10" s="1"/>
  <c r="E35" i="10"/>
  <c r="E38" i="10" s="1"/>
  <c r="M28" i="10"/>
  <c r="L28" i="10"/>
  <c r="K28" i="10"/>
  <c r="J28" i="10"/>
  <c r="I28" i="10"/>
  <c r="H28" i="10"/>
  <c r="G28" i="10"/>
  <c r="F28" i="10"/>
  <c r="E28" i="10"/>
  <c r="D28" i="10"/>
  <c r="M23" i="10"/>
  <c r="L23" i="10"/>
  <c r="J23" i="10"/>
  <c r="I23" i="10"/>
  <c r="H23" i="10"/>
  <c r="G23" i="10"/>
  <c r="F23" i="10"/>
  <c r="E23" i="10"/>
  <c r="M15" i="10"/>
  <c r="L15" i="10"/>
  <c r="K15" i="10"/>
  <c r="J15" i="10"/>
  <c r="I15" i="10"/>
  <c r="H15" i="10"/>
  <c r="G15" i="10"/>
  <c r="F15" i="10"/>
  <c r="E15" i="10"/>
  <c r="D15" i="10"/>
  <c r="M11" i="10"/>
  <c r="L11" i="10"/>
  <c r="K11" i="10"/>
  <c r="J11" i="10"/>
  <c r="I11" i="10"/>
  <c r="H11" i="10"/>
  <c r="G11" i="10"/>
  <c r="F11" i="10"/>
  <c r="E11" i="10"/>
  <c r="M35" i="9"/>
  <c r="M38" i="9" s="1"/>
  <c r="L35" i="9"/>
  <c r="L38" i="9" s="1"/>
  <c r="K35" i="9"/>
  <c r="K38" i="9" s="1"/>
  <c r="J35" i="9"/>
  <c r="J38" i="9" s="1"/>
  <c r="I35" i="9"/>
  <c r="I38" i="9" s="1"/>
  <c r="H35" i="9"/>
  <c r="H38" i="9" s="1"/>
  <c r="G35" i="9"/>
  <c r="F35" i="9"/>
  <c r="F38" i="9" s="1"/>
  <c r="E35" i="9"/>
  <c r="E38" i="9" s="1"/>
  <c r="M27" i="9"/>
  <c r="L27" i="9"/>
  <c r="K27" i="9"/>
  <c r="J27" i="9"/>
  <c r="I27" i="9"/>
  <c r="H27" i="9"/>
  <c r="G27" i="9"/>
  <c r="F27" i="9"/>
  <c r="E27" i="9"/>
  <c r="D27" i="9"/>
  <c r="M23" i="9"/>
  <c r="L23" i="9"/>
  <c r="J23" i="9"/>
  <c r="I23" i="9"/>
  <c r="H23" i="9"/>
  <c r="G23" i="9"/>
  <c r="F23" i="9"/>
  <c r="E23" i="9"/>
  <c r="M14" i="9"/>
  <c r="L14" i="9"/>
  <c r="K14" i="9"/>
  <c r="J14" i="9"/>
  <c r="I14" i="9"/>
  <c r="H14" i="9"/>
  <c r="G14" i="9"/>
  <c r="F14" i="9"/>
  <c r="E14" i="9"/>
  <c r="D14" i="9"/>
  <c r="M10" i="9"/>
  <c r="L10" i="9"/>
  <c r="K10" i="9"/>
  <c r="J10" i="9"/>
  <c r="I10" i="9"/>
  <c r="H10" i="9"/>
  <c r="G10" i="9"/>
  <c r="G38" i="9" s="1"/>
  <c r="F10" i="9"/>
  <c r="E10" i="9"/>
  <c r="M35" i="8"/>
  <c r="L35" i="8"/>
  <c r="K35" i="8"/>
  <c r="J35" i="8"/>
  <c r="I35" i="8"/>
  <c r="H35" i="8"/>
  <c r="G35" i="8"/>
  <c r="F35" i="8"/>
  <c r="E35" i="8"/>
  <c r="M28" i="8"/>
  <c r="L28" i="8"/>
  <c r="K28" i="8"/>
  <c r="J28" i="8"/>
  <c r="I28" i="8"/>
  <c r="H28" i="8"/>
  <c r="G28" i="8"/>
  <c r="F28" i="8"/>
  <c r="E28" i="8"/>
  <c r="D28" i="8"/>
  <c r="M24" i="8"/>
  <c r="L24" i="8"/>
  <c r="J24" i="8"/>
  <c r="I24" i="8"/>
  <c r="H24" i="8"/>
  <c r="G24" i="8"/>
  <c r="F24" i="8"/>
  <c r="E24" i="8"/>
  <c r="M15" i="8"/>
  <c r="L15" i="8"/>
  <c r="K15" i="8"/>
  <c r="J15" i="8"/>
  <c r="I15" i="8"/>
  <c r="H15" i="8"/>
  <c r="G15" i="8"/>
  <c r="F15" i="8"/>
  <c r="E15" i="8"/>
  <c r="D15" i="8"/>
  <c r="M11" i="8"/>
  <c r="M38" i="8" s="1"/>
  <c r="L11" i="8"/>
  <c r="L38" i="8" s="1"/>
  <c r="K11" i="8"/>
  <c r="K38" i="8" s="1"/>
  <c r="J11" i="8"/>
  <c r="J38" i="8" s="1"/>
  <c r="I11" i="8"/>
  <c r="I38" i="8" s="1"/>
  <c r="H11" i="8"/>
  <c r="H38" i="8" s="1"/>
  <c r="G11" i="8"/>
  <c r="G38" i="8" s="1"/>
  <c r="F11" i="8"/>
  <c r="F38" i="8" s="1"/>
  <c r="E11" i="8"/>
  <c r="E38" i="8" s="1"/>
  <c r="M35" i="7"/>
  <c r="L35" i="7"/>
  <c r="K35" i="7"/>
  <c r="J35" i="7"/>
  <c r="I35" i="7"/>
  <c r="H35" i="7"/>
  <c r="G35" i="7"/>
  <c r="F35" i="7"/>
  <c r="E35" i="7"/>
  <c r="M27" i="7"/>
  <c r="L27" i="7"/>
  <c r="K27" i="7"/>
  <c r="J27" i="7"/>
  <c r="I27" i="7"/>
  <c r="H27" i="7"/>
  <c r="G27" i="7"/>
  <c r="F27" i="7"/>
  <c r="E27" i="7"/>
  <c r="D27" i="7"/>
  <c r="M23" i="7"/>
  <c r="L23" i="7"/>
  <c r="J23" i="7"/>
  <c r="I23" i="7"/>
  <c r="H23" i="7"/>
  <c r="G23" i="7"/>
  <c r="F23" i="7"/>
  <c r="E23" i="7"/>
  <c r="M14" i="7"/>
  <c r="L14" i="7"/>
  <c r="K14" i="7"/>
  <c r="J14" i="7"/>
  <c r="I14" i="7"/>
  <c r="H14" i="7"/>
  <c r="G14" i="7"/>
  <c r="F14" i="7"/>
  <c r="E14" i="7"/>
  <c r="D14" i="7"/>
  <c r="M10" i="7"/>
  <c r="M38" i="7" s="1"/>
  <c r="L10" i="7"/>
  <c r="L38" i="7" s="1"/>
  <c r="K10" i="7"/>
  <c r="K38" i="7" s="1"/>
  <c r="J10" i="7"/>
  <c r="J38" i="7" s="1"/>
  <c r="I10" i="7"/>
  <c r="I38" i="7" s="1"/>
  <c r="H10" i="7"/>
  <c r="H38" i="7" s="1"/>
  <c r="G10" i="7"/>
  <c r="G38" i="7" s="1"/>
  <c r="F10" i="7"/>
  <c r="F38" i="7" s="1"/>
  <c r="E10" i="7"/>
  <c r="E38" i="7" s="1"/>
  <c r="M37" i="6"/>
  <c r="L37" i="6"/>
  <c r="K37" i="6"/>
  <c r="J37" i="6"/>
  <c r="I37" i="6"/>
  <c r="H37" i="6"/>
  <c r="G37" i="6"/>
  <c r="F37" i="6"/>
  <c r="E37" i="6"/>
  <c r="M29" i="6"/>
  <c r="L29" i="6"/>
  <c r="K29" i="6"/>
  <c r="J29" i="6"/>
  <c r="I29" i="6"/>
  <c r="H29" i="6"/>
  <c r="G29" i="6"/>
  <c r="F29" i="6"/>
  <c r="E29" i="6"/>
  <c r="D29" i="6"/>
  <c r="M24" i="6"/>
  <c r="L24" i="6"/>
  <c r="J24" i="6"/>
  <c r="I24" i="6"/>
  <c r="H24" i="6"/>
  <c r="G24" i="6"/>
  <c r="F24" i="6"/>
  <c r="E24" i="6"/>
  <c r="M16" i="6"/>
  <c r="L16" i="6"/>
  <c r="K16" i="6"/>
  <c r="J16" i="6"/>
  <c r="I16" i="6"/>
  <c r="H16" i="6"/>
  <c r="G16" i="6"/>
  <c r="F16" i="6"/>
  <c r="E16" i="6"/>
  <c r="D16" i="6"/>
  <c r="M12" i="6"/>
  <c r="M40" i="6" s="1"/>
  <c r="L9" i="5" s="1"/>
  <c r="L22" i="5" s="1"/>
  <c r="L12" i="6"/>
  <c r="L40" i="6" s="1"/>
  <c r="K9" i="5" s="1"/>
  <c r="K22" i="5" s="1"/>
  <c r="K12" i="6"/>
  <c r="K40" i="6" s="1"/>
  <c r="J9" i="5" s="1"/>
  <c r="J22" i="5" s="1"/>
  <c r="J12" i="6"/>
  <c r="J40" i="6" s="1"/>
  <c r="I9" i="5" s="1"/>
  <c r="I22" i="5" s="1"/>
  <c r="I12" i="6"/>
  <c r="I40" i="6" s="1"/>
  <c r="H9" i="5" s="1"/>
  <c r="H22" i="5" s="1"/>
  <c r="H12" i="6"/>
  <c r="H40" i="6" s="1"/>
  <c r="G12" i="6"/>
  <c r="G40" i="6" s="1"/>
  <c r="F9" i="5" s="1"/>
  <c r="F22" i="5" s="1"/>
  <c r="F12" i="6"/>
  <c r="F40" i="6" s="1"/>
  <c r="E12" i="6"/>
  <c r="E40" i="6" s="1"/>
  <c r="D9" i="5" s="1"/>
  <c r="D22" i="5" s="1"/>
  <c r="G22" i="5"/>
  <c r="E22" i="5"/>
</calcChain>
</file>

<file path=xl/sharedStrings.xml><?xml version="1.0" encoding="utf-8"?>
<sst xmlns="http://schemas.openxmlformats.org/spreadsheetml/2006/main" count="2256" uniqueCount="729">
  <si>
    <t>УТВЕРЖДАЮ</t>
  </si>
  <si>
    <t>директор КОГОБУ для детей-сирот ШИ ОВЗ с.Бурмакино Кирово-Чепецкого района _______________/Перминов П.А.</t>
  </si>
  <si>
    <t>Примерное</t>
  </si>
  <si>
    <t>14-дневное меню</t>
  </si>
  <si>
    <t>КОГОБУ для детей-сирот ШИ ОВЗ с.Бурмакино Кирово-Чепецкого района</t>
  </si>
  <si>
    <t xml:space="preserve">                               Сезон: осень-зима 2023г.г.</t>
  </si>
  <si>
    <t>При составлении меню использовались сборники:</t>
  </si>
  <si>
    <t>4. Сборник технологических нормативов, рецептур блюд и кулинарных изделий для школьных образовательных учреждений, школ-интернатов, детских домов и детских оздоровительных учреждений. Издательство: Уральский региональный центр питания Издания-4 Пермь 2008г.</t>
  </si>
  <si>
    <t>5. Лечебное питание Э.Н. Преображенская Издательство "ПрофиКС" с.Петербург 2002г.</t>
  </si>
  <si>
    <t>6. Сборник технологических карт, рецептур блюд кулинарных изделий для школьного питания Издательство ООО Фирма "Партнер", издание пятое, переизданное: части первая и вторая. Уфа 2021г.</t>
  </si>
  <si>
    <t>Нормативные документы:</t>
  </si>
  <si>
    <t>Постановление "Об утверждении санитарно-эпидемиологических правил и норм</t>
  </si>
  <si>
    <t>СанПин 2.3/2.4.3590-20</t>
  </si>
  <si>
    <t>"Санитарно-эпидемиологические требования к организации общественног питания населения"</t>
  </si>
  <si>
    <t>1 неделя</t>
  </si>
  <si>
    <t>Пищевые вещества (гр.)</t>
  </si>
  <si>
    <t>Витамины (мг.)</t>
  </si>
  <si>
    <t>Белки</t>
  </si>
  <si>
    <t>Жиры</t>
  </si>
  <si>
    <t>Углеводы</t>
  </si>
  <si>
    <t>Калорийность</t>
  </si>
  <si>
    <t>Ca</t>
  </si>
  <si>
    <t>Mg</t>
  </si>
  <si>
    <t>Fe</t>
  </si>
  <si>
    <t>B</t>
  </si>
  <si>
    <t>C</t>
  </si>
  <si>
    <t>Норма</t>
  </si>
  <si>
    <t>12-18 лет</t>
  </si>
  <si>
    <t>Факт</t>
  </si>
  <si>
    <t>2 неделя</t>
  </si>
  <si>
    <t>за 14 дней</t>
  </si>
  <si>
    <t>Первая неделя</t>
  </si>
  <si>
    <t>Понедельник (1 день)</t>
  </si>
  <si>
    <t>№ Т.К.</t>
  </si>
  <si>
    <t>Наименование блюда</t>
  </si>
  <si>
    <t>Возраст</t>
  </si>
  <si>
    <t>Выход (гр)</t>
  </si>
  <si>
    <t>Пищевые вещества (гр)</t>
  </si>
  <si>
    <t>Витамины (мг)</t>
  </si>
  <si>
    <t>белки</t>
  </si>
  <si>
    <t>жиры</t>
  </si>
  <si>
    <t>углеводы</t>
  </si>
  <si>
    <t>калорийность</t>
  </si>
  <si>
    <t>Завтрак</t>
  </si>
  <si>
    <t>206</t>
  </si>
  <si>
    <t>Каша овсяная молочная вязкая жидкая</t>
  </si>
  <si>
    <t>12-18</t>
  </si>
  <si>
    <t>200/10</t>
  </si>
  <si>
    <t>7,3</t>
  </si>
  <si>
    <t>8,9</t>
  </si>
  <si>
    <t>32,0</t>
  </si>
  <si>
    <t>238,0</t>
  </si>
  <si>
    <t>178,88</t>
  </si>
  <si>
    <t>71,85</t>
  </si>
  <si>
    <t>2,04</t>
  </si>
  <si>
    <t>0,25</t>
  </si>
  <si>
    <t>0,65</t>
  </si>
  <si>
    <t>300</t>
  </si>
  <si>
    <t>Чай с сахаром</t>
  </si>
  <si>
    <t>200</t>
  </si>
  <si>
    <t>0,2</t>
  </si>
  <si>
    <t>0,0</t>
  </si>
  <si>
    <t>9,1</t>
  </si>
  <si>
    <t>0,26</t>
  </si>
  <si>
    <t>0,03</t>
  </si>
  <si>
    <t>1.5</t>
  </si>
  <si>
    <t>Хлеб пшеничный</t>
  </si>
  <si>
    <t>100</t>
  </si>
  <si>
    <t>7,9</t>
  </si>
  <si>
    <t>1,0</t>
  </si>
  <si>
    <t>48,3</t>
  </si>
  <si>
    <t>236,0</t>
  </si>
  <si>
    <t>23,0</t>
  </si>
  <si>
    <t>33,0</t>
  </si>
  <si>
    <t>2,0</t>
  </si>
  <si>
    <t>0,16</t>
  </si>
  <si>
    <t>1.3</t>
  </si>
  <si>
    <t xml:space="preserve"> Масло сливочное(порциями)</t>
  </si>
  <si>
    <t>10</t>
  </si>
  <si>
    <t>0,1</t>
  </si>
  <si>
    <t>8,3</t>
  </si>
  <si>
    <t>75,0</t>
  </si>
  <si>
    <t>1,1</t>
  </si>
  <si>
    <t>0,02</t>
  </si>
  <si>
    <t>1.4</t>
  </si>
  <si>
    <t>Сыр (порциями)</t>
  </si>
  <si>
    <t>30</t>
  </si>
  <si>
    <t>8,0</t>
  </si>
  <si>
    <t>105,0</t>
  </si>
  <si>
    <t>300,0</t>
  </si>
  <si>
    <t>16,5</t>
  </si>
  <si>
    <t>0,21</t>
  </si>
  <si>
    <t>0,01</t>
  </si>
  <si>
    <t>Итого:</t>
  </si>
  <si>
    <t>550</t>
  </si>
  <si>
    <t>Завтрак 2</t>
  </si>
  <si>
    <t>264</t>
  </si>
  <si>
    <t>Пирожок печёный с яблоком</t>
  </si>
  <si>
    <t>6,1</t>
  </si>
  <si>
    <t>5,3</t>
  </si>
  <si>
    <t>44,0</t>
  </si>
  <si>
    <t>252,0</t>
  </si>
  <si>
    <t>18,93</t>
  </si>
  <si>
    <t>10,98</t>
  </si>
  <si>
    <t>1,42</t>
  </si>
  <si>
    <t>0,08</t>
  </si>
  <si>
    <t>1,39</t>
  </si>
  <si>
    <t>306</t>
  </si>
  <si>
    <t>Какао с молоком 2 в</t>
  </si>
  <si>
    <t>3,6</t>
  </si>
  <si>
    <t>3,3</t>
  </si>
  <si>
    <t>13,7</t>
  </si>
  <si>
    <t>98,0</t>
  </si>
  <si>
    <t>110,37</t>
  </si>
  <si>
    <t>26,97</t>
  </si>
  <si>
    <t>0,88</t>
  </si>
  <si>
    <t>0,52</t>
  </si>
  <si>
    <t>Обед</t>
  </si>
  <si>
    <t>6</t>
  </si>
  <si>
    <t>Салат из белокачанной капусты</t>
  </si>
  <si>
    <t>2,1</t>
  </si>
  <si>
    <t>4,5</t>
  </si>
  <si>
    <t>10,3</t>
  </si>
  <si>
    <t>94,0</t>
  </si>
  <si>
    <t>58,83</t>
  </si>
  <si>
    <t>20,53</t>
  </si>
  <si>
    <t>0,75</t>
  </si>
  <si>
    <t>21,65</t>
  </si>
  <si>
    <t>64</t>
  </si>
  <si>
    <t>Суп картофельный с клёцками на м/б</t>
  </si>
  <si>
    <t>250</t>
  </si>
  <si>
    <t>2,6</t>
  </si>
  <si>
    <t>2,7</t>
  </si>
  <si>
    <t>15,8</t>
  </si>
  <si>
    <t>102,0</t>
  </si>
  <si>
    <t>13,85</t>
  </si>
  <si>
    <t>17,67</t>
  </si>
  <si>
    <t>0,76</t>
  </si>
  <si>
    <t>4,6</t>
  </si>
  <si>
    <t>108</t>
  </si>
  <si>
    <t>Тефтели (1 вариант)</t>
  </si>
  <si>
    <t>80/40</t>
  </si>
  <si>
    <t>10,6</t>
  </si>
  <si>
    <t>16,7</t>
  </si>
  <si>
    <t>14,2</t>
  </si>
  <si>
    <t>254,0</t>
  </si>
  <si>
    <t>34,03</t>
  </si>
  <si>
    <t>24,51</t>
  </si>
  <si>
    <t>0,04</t>
  </si>
  <si>
    <t>0,44</t>
  </si>
  <si>
    <t>187</t>
  </si>
  <si>
    <t>Каша рисовая рассыпчатая</t>
  </si>
  <si>
    <t>180/5</t>
  </si>
  <si>
    <t>4,4</t>
  </si>
  <si>
    <t>4,7</t>
  </si>
  <si>
    <t>45,0</t>
  </si>
  <si>
    <t>248,0</t>
  </si>
  <si>
    <t>5,57</t>
  </si>
  <si>
    <t>30,52</t>
  </si>
  <si>
    <t>0,63</t>
  </si>
  <si>
    <t>310</t>
  </si>
  <si>
    <t>Компот из сухофруктов</t>
  </si>
  <si>
    <t>0,5</t>
  </si>
  <si>
    <t>30,9</t>
  </si>
  <si>
    <t>123,0</t>
  </si>
  <si>
    <t>14,19</t>
  </si>
  <si>
    <t>8,07</t>
  </si>
  <si>
    <t>0,89</t>
  </si>
  <si>
    <t>0,06</t>
  </si>
  <si>
    <t>0,11</t>
  </si>
  <si>
    <t>1.6</t>
  </si>
  <si>
    <t>Хлеб ржаной</t>
  </si>
  <si>
    <t>5,6</t>
  </si>
  <si>
    <t>1,2</t>
  </si>
  <si>
    <t>38,4</t>
  </si>
  <si>
    <t>185,0</t>
  </si>
  <si>
    <t>35,0</t>
  </si>
  <si>
    <t>37,0</t>
  </si>
  <si>
    <t>3,9</t>
  </si>
  <si>
    <t>0,18</t>
  </si>
  <si>
    <t>Полдник</t>
  </si>
  <si>
    <t>ТК</t>
  </si>
  <si>
    <t>Яблоко  свежее</t>
  </si>
  <si>
    <t>0,8</t>
  </si>
  <si>
    <t>18,0</t>
  </si>
  <si>
    <t>28,8</t>
  </si>
  <si>
    <t>2,96</t>
  </si>
  <si>
    <t>25,0</t>
  </si>
  <si>
    <t>Сок фруктовый</t>
  </si>
  <si>
    <t>7,8</t>
  </si>
  <si>
    <t>30,5</t>
  </si>
  <si>
    <t>14,0</t>
  </si>
  <si>
    <t>0,4</t>
  </si>
  <si>
    <t>6,0</t>
  </si>
  <si>
    <t xml:space="preserve">Конфеты </t>
  </si>
  <si>
    <t>40</t>
  </si>
  <si>
    <t>10,4</t>
  </si>
  <si>
    <t>112,8</t>
  </si>
  <si>
    <t>3,2</t>
  </si>
  <si>
    <t>Ужин</t>
  </si>
  <si>
    <t>15</t>
  </si>
  <si>
    <t>Салат из свежих помидоров и огурцов</t>
  </si>
  <si>
    <t>3,7</t>
  </si>
  <si>
    <t>63,0</t>
  </si>
  <si>
    <t>15,0</t>
  </si>
  <si>
    <t>12,07</t>
  </si>
  <si>
    <t>0,56</t>
  </si>
  <si>
    <t>5,7</t>
  </si>
  <si>
    <t>134</t>
  </si>
  <si>
    <t>Фрикадельки из кур</t>
  </si>
  <si>
    <t>100/6</t>
  </si>
  <si>
    <t>14,6</t>
  </si>
  <si>
    <t>14,5</t>
  </si>
  <si>
    <t>7,4</t>
  </si>
  <si>
    <t>22,0</t>
  </si>
  <si>
    <t>39,64</t>
  </si>
  <si>
    <t>17,83</t>
  </si>
  <si>
    <t>1,46</t>
  </si>
  <si>
    <t>0,13</t>
  </si>
  <si>
    <t>147</t>
  </si>
  <si>
    <t>Картофель тушеный</t>
  </si>
  <si>
    <t>4,2</t>
  </si>
  <si>
    <t>12,3</t>
  </si>
  <si>
    <t>29,8</t>
  </si>
  <si>
    <t>295,0</t>
  </si>
  <si>
    <t>31,09</t>
  </si>
  <si>
    <t>46,65</t>
  </si>
  <si>
    <t>0,30</t>
  </si>
  <si>
    <t>302</t>
  </si>
  <si>
    <t>Чай с лимоном</t>
  </si>
  <si>
    <t>9,3</t>
  </si>
  <si>
    <t>38,0</t>
  </si>
  <si>
    <t>2,73</t>
  </si>
  <si>
    <t>0,73</t>
  </si>
  <si>
    <t>1,12</t>
  </si>
  <si>
    <t>50</t>
  </si>
  <si>
    <t>2,8</t>
  </si>
  <si>
    <t>0,6</t>
  </si>
  <si>
    <t>96,5</t>
  </si>
  <si>
    <t>17,5</t>
  </si>
  <si>
    <t>23,5</t>
  </si>
  <si>
    <t>1,95</t>
  </si>
  <si>
    <t>Ужин 2</t>
  </si>
  <si>
    <t>297</t>
  </si>
  <si>
    <t>Кефир</t>
  </si>
  <si>
    <t>6,3</t>
  </si>
  <si>
    <t>114,0</t>
  </si>
  <si>
    <t>235,0</t>
  </si>
  <si>
    <t>17,44</t>
  </si>
  <si>
    <t>1,37</t>
  </si>
  <si>
    <t>Итого за день:</t>
  </si>
  <si>
    <t>Вторник (2 день)</t>
  </si>
  <si>
    <t>239</t>
  </si>
  <si>
    <t xml:space="preserve">Запеканка  из  творога со сгущ. молоком </t>
  </si>
  <si>
    <t>200/50</t>
  </si>
  <si>
    <t>23,7</t>
  </si>
  <si>
    <t>30,3</t>
  </si>
  <si>
    <t>61,4</t>
  </si>
  <si>
    <t>644,0</t>
  </si>
  <si>
    <t>484</t>
  </si>
  <si>
    <t>57,84</t>
  </si>
  <si>
    <t>1,45</t>
  </si>
  <si>
    <t>0,78</t>
  </si>
  <si>
    <t>304</t>
  </si>
  <si>
    <t>Кофейный напиток на молоке(1 в)</t>
  </si>
  <si>
    <t>2,9</t>
  </si>
  <si>
    <t>14,9</t>
  </si>
  <si>
    <t>105,86</t>
  </si>
  <si>
    <t>12,18</t>
  </si>
  <si>
    <t>560</t>
  </si>
  <si>
    <t>290</t>
  </si>
  <si>
    <t>Булочка "Домашняя"</t>
  </si>
  <si>
    <t>6,9</t>
  </si>
  <si>
    <t>50,4</t>
  </si>
  <si>
    <t>328,0</t>
  </si>
  <si>
    <t>13,66</t>
  </si>
  <si>
    <t>8,46</t>
  </si>
  <si>
    <t>0,72</t>
  </si>
  <si>
    <t>299</t>
  </si>
  <si>
    <t>Молоко кипячёное</t>
  </si>
  <si>
    <t>5,9</t>
  </si>
  <si>
    <t>9,0</t>
  </si>
  <si>
    <t>111,0</t>
  </si>
  <si>
    <t>222,45</t>
  </si>
  <si>
    <t>25,66</t>
  </si>
  <si>
    <t>1,09</t>
  </si>
  <si>
    <t>14</t>
  </si>
  <si>
    <t>Салат из свежих огурцов</t>
  </si>
  <si>
    <t>3,0</t>
  </si>
  <si>
    <t>58,0</t>
  </si>
  <si>
    <t>20,48</t>
  </si>
  <si>
    <t>11,69</t>
  </si>
  <si>
    <t>0,53</t>
  </si>
  <si>
    <t>3,84</t>
  </si>
  <si>
    <t>Борщ с капустой и картофелем со сметаной на м/б</t>
  </si>
  <si>
    <t>250/10</t>
  </si>
  <si>
    <t>5,4</t>
  </si>
  <si>
    <t>12,8</t>
  </si>
  <si>
    <t>40,71</t>
  </si>
  <si>
    <t>22,9</t>
  </si>
  <si>
    <t>1,08</t>
  </si>
  <si>
    <t>0,05</t>
  </si>
  <si>
    <t>7,95</t>
  </si>
  <si>
    <t>131</t>
  </si>
  <si>
    <t>Сосиски, сардельки отварные</t>
  </si>
  <si>
    <t>100/10</t>
  </si>
  <si>
    <t>9,8</t>
  </si>
  <si>
    <t>24,9</t>
  </si>
  <si>
    <t>267,0</t>
  </si>
  <si>
    <t>23,06</t>
  </si>
  <si>
    <t>13,05</t>
  </si>
  <si>
    <t>1,58</t>
  </si>
  <si>
    <t>0,10</t>
  </si>
  <si>
    <t>227</t>
  </si>
  <si>
    <t>Макаронные изделия отварные</t>
  </si>
  <si>
    <t>6,5</t>
  </si>
  <si>
    <t>40,0</t>
  </si>
  <si>
    <t>233,0</t>
  </si>
  <si>
    <t>11,06</t>
  </si>
  <si>
    <t>8,77</t>
  </si>
  <si>
    <t>248</t>
  </si>
  <si>
    <t xml:space="preserve">Соус томатный </t>
  </si>
  <si>
    <t>2,3</t>
  </si>
  <si>
    <t>3,4</t>
  </si>
  <si>
    <t>2,93</t>
  </si>
  <si>
    <t>4,48</t>
  </si>
  <si>
    <t>0,012</t>
  </si>
  <si>
    <t>1,36</t>
  </si>
  <si>
    <t>Компот из кураги</t>
  </si>
  <si>
    <t>1005</t>
  </si>
  <si>
    <t>Апельсин</t>
  </si>
  <si>
    <t>1,7</t>
  </si>
  <si>
    <t>0,9</t>
  </si>
  <si>
    <t>17,3</t>
  </si>
  <si>
    <t>88,0</t>
  </si>
  <si>
    <t>16</t>
  </si>
  <si>
    <t>Морковь с сахаром</t>
  </si>
  <si>
    <t>11,6</t>
  </si>
  <si>
    <t>51,0</t>
  </si>
  <si>
    <t>22,94</t>
  </si>
  <si>
    <t>31,74</t>
  </si>
  <si>
    <t>0,60</t>
  </si>
  <si>
    <t>0,09</t>
  </si>
  <si>
    <t>1,92</t>
  </si>
  <si>
    <t>87</t>
  </si>
  <si>
    <t>Тефтели рыбные</t>
  </si>
  <si>
    <t>10,7</t>
  </si>
  <si>
    <t>10,0</t>
  </si>
  <si>
    <t>189,0</t>
  </si>
  <si>
    <t>23,72</t>
  </si>
  <si>
    <t>16,95</t>
  </si>
  <si>
    <t>2,98</t>
  </si>
  <si>
    <t>146</t>
  </si>
  <si>
    <t xml:space="preserve">Пюре картофельное </t>
  </si>
  <si>
    <t>180</t>
  </si>
  <si>
    <t>23,4</t>
  </si>
  <si>
    <t>168,0</t>
  </si>
  <si>
    <t>47,47</t>
  </si>
  <si>
    <t>37,87</t>
  </si>
  <si>
    <t>1,38</t>
  </si>
  <si>
    <t>16,84</t>
  </si>
  <si>
    <t>325</t>
  </si>
  <si>
    <t>Кисель из яблок</t>
  </si>
  <si>
    <t>27,6</t>
  </si>
  <si>
    <t>8,48</t>
  </si>
  <si>
    <t>2,66</t>
  </si>
  <si>
    <t>0,70</t>
  </si>
  <si>
    <t>91,5</t>
  </si>
  <si>
    <t>Йогурт</t>
  </si>
  <si>
    <t>109,0</t>
  </si>
  <si>
    <t>243,04</t>
  </si>
  <si>
    <t>9,4</t>
  </si>
  <si>
    <t>1,18</t>
  </si>
  <si>
    <t>Среда (3 день)</t>
  </si>
  <si>
    <t>209</t>
  </si>
  <si>
    <t>Каша пшеничная молочная жидкая</t>
  </si>
  <si>
    <t>6,7</t>
  </si>
  <si>
    <t>7,2</t>
  </si>
  <si>
    <t>32,9</t>
  </si>
  <si>
    <t>217</t>
  </si>
  <si>
    <t>167,03</t>
  </si>
  <si>
    <t>45,25</t>
  </si>
  <si>
    <t>2,28</t>
  </si>
  <si>
    <t>307</t>
  </si>
  <si>
    <t>Какао на молоке сгущёном 2 в</t>
  </si>
  <si>
    <t>3,5</t>
  </si>
  <si>
    <t>19,6</t>
  </si>
  <si>
    <t>121,0</t>
  </si>
  <si>
    <t>107,17</t>
  </si>
  <si>
    <t>26,03</t>
  </si>
  <si>
    <t>0,83</t>
  </si>
  <si>
    <t>0,15</t>
  </si>
  <si>
    <t>Вафли</t>
  </si>
  <si>
    <t>1,3</t>
  </si>
  <si>
    <t>10,5</t>
  </si>
  <si>
    <t>21,2</t>
  </si>
  <si>
    <t>116,8</t>
  </si>
  <si>
    <t>301</t>
  </si>
  <si>
    <t>Чай с молоком и с сахаром</t>
  </si>
  <si>
    <t>1,6</t>
  </si>
  <si>
    <t>1,5</t>
  </si>
  <si>
    <t>11,3</t>
  </si>
  <si>
    <t>62,0</t>
  </si>
  <si>
    <t>53,06</t>
  </si>
  <si>
    <t>6,09</t>
  </si>
  <si>
    <t>0,07</t>
  </si>
  <si>
    <t>7.10</t>
  </si>
  <si>
    <t>Свежий помидор (порция)</t>
  </si>
  <si>
    <t>3,8</t>
  </si>
  <si>
    <t>26,0</t>
  </si>
  <si>
    <t>20,0</t>
  </si>
  <si>
    <t>56</t>
  </si>
  <si>
    <t>Рассольник  ленинградский со сметаной на м/б</t>
  </si>
  <si>
    <t>2,4</t>
  </si>
  <si>
    <t>5,0</t>
  </si>
  <si>
    <t>15,7</t>
  </si>
  <si>
    <t>23,04</t>
  </si>
  <si>
    <t>23,18</t>
  </si>
  <si>
    <t>0,86</t>
  </si>
  <si>
    <t>6,71</t>
  </si>
  <si>
    <t>99</t>
  </si>
  <si>
    <t>Котлета</t>
  </si>
  <si>
    <t>9,2</t>
  </si>
  <si>
    <t>12,08</t>
  </si>
  <si>
    <t>172,5</t>
  </si>
  <si>
    <t>35,73</t>
  </si>
  <si>
    <t>22,98</t>
  </si>
  <si>
    <t>1,05</t>
  </si>
  <si>
    <t>251</t>
  </si>
  <si>
    <t>Соус молочный</t>
  </si>
  <si>
    <t>43,0</t>
  </si>
  <si>
    <t>27,16</t>
  </si>
  <si>
    <t>3,44</t>
  </si>
  <si>
    <t>183</t>
  </si>
  <si>
    <t>Каша гречневая рассыпчатая</t>
  </si>
  <si>
    <t>185</t>
  </si>
  <si>
    <t>6,8</t>
  </si>
  <si>
    <t>46,3</t>
  </si>
  <si>
    <t>312,0</t>
  </si>
  <si>
    <t>17,21</t>
  </si>
  <si>
    <t>62,83</t>
  </si>
  <si>
    <t>5,58</t>
  </si>
  <si>
    <t>0,31</t>
  </si>
  <si>
    <t>Компот из изюма</t>
  </si>
  <si>
    <t>995</t>
  </si>
  <si>
    <t>Груши свежие</t>
  </si>
  <si>
    <t>85,0</t>
  </si>
  <si>
    <t>0,96</t>
  </si>
  <si>
    <t>42</t>
  </si>
  <si>
    <t>Винегрет овощной</t>
  </si>
  <si>
    <t>1,4</t>
  </si>
  <si>
    <t>8,2</t>
  </si>
  <si>
    <t>66,0</t>
  </si>
  <si>
    <t>28,03</t>
  </si>
  <si>
    <t>19,49</t>
  </si>
  <si>
    <t>0,84</t>
  </si>
  <si>
    <t>13,28</t>
  </si>
  <si>
    <t>241</t>
  </si>
  <si>
    <t>Сырники из творога со сгущ молоком</t>
  </si>
  <si>
    <t>215</t>
  </si>
  <si>
    <t>20,8</t>
  </si>
  <si>
    <t>16,2</t>
  </si>
  <si>
    <t>40,2</t>
  </si>
  <si>
    <t>404,0</t>
  </si>
  <si>
    <t>349,33</t>
  </si>
  <si>
    <t>48,54</t>
  </si>
  <si>
    <t>1,02</t>
  </si>
  <si>
    <t>Четверг (4 день)</t>
  </si>
  <si>
    <t>194</t>
  </si>
  <si>
    <t>Каша ячневая молочная вязкая</t>
  </si>
  <si>
    <t>8,7</t>
  </si>
  <si>
    <t>44,7</t>
  </si>
  <si>
    <t>313,0</t>
  </si>
  <si>
    <t>179,71</t>
  </si>
  <si>
    <t>41,42</t>
  </si>
  <si>
    <t>0,61</t>
  </si>
  <si>
    <t>570</t>
  </si>
  <si>
    <t>265</t>
  </si>
  <si>
    <t>Пирожок печеный с повидлом</t>
  </si>
  <si>
    <t>5,5</t>
  </si>
  <si>
    <t>56,2</t>
  </si>
  <si>
    <t>289,0</t>
  </si>
  <si>
    <t>17,64</t>
  </si>
  <si>
    <t>9,48</t>
  </si>
  <si>
    <t>5,8</t>
  </si>
  <si>
    <t>4,0</t>
  </si>
  <si>
    <t>7.11</t>
  </si>
  <si>
    <t>Огурец соленый (порциями)</t>
  </si>
  <si>
    <t>1,8</t>
  </si>
  <si>
    <t>7,0</t>
  </si>
  <si>
    <t>0,3</t>
  </si>
  <si>
    <t>55</t>
  </si>
  <si>
    <t>Щи из свежей капусты с картофелем со сметаной на м/б</t>
  </si>
  <si>
    <t>8,8</t>
  </si>
  <si>
    <t>96,0</t>
  </si>
  <si>
    <t>40,62</t>
  </si>
  <si>
    <t>19,86</t>
  </si>
  <si>
    <t>12,01</t>
  </si>
  <si>
    <t>105</t>
  </si>
  <si>
    <t>Зразы"Школьные"</t>
  </si>
  <si>
    <t>18,3</t>
  </si>
  <si>
    <t>13,1</t>
  </si>
  <si>
    <t>279,0</t>
  </si>
  <si>
    <t>27,35</t>
  </si>
  <si>
    <t>30,16</t>
  </si>
  <si>
    <t>1,87</t>
  </si>
  <si>
    <t>8.3</t>
  </si>
  <si>
    <t>Рис с овощами</t>
  </si>
  <si>
    <t>8,4</t>
  </si>
  <si>
    <t>174,0</t>
  </si>
  <si>
    <t>15,81</t>
  </si>
  <si>
    <t>0,43</t>
  </si>
  <si>
    <t>0,42</t>
  </si>
  <si>
    <t>Соус сметанный с томатом</t>
  </si>
  <si>
    <t>0,7</t>
  </si>
  <si>
    <t>9,21</t>
  </si>
  <si>
    <t>2,09</t>
  </si>
  <si>
    <t>0,007</t>
  </si>
  <si>
    <t>0,37</t>
  </si>
  <si>
    <t>313</t>
  </si>
  <si>
    <t>Напиток апельсиновый</t>
  </si>
  <si>
    <t>20,4</t>
  </si>
  <si>
    <t>79,0</t>
  </si>
  <si>
    <t>3,88</t>
  </si>
  <si>
    <t>1,24</t>
  </si>
  <si>
    <t>0,003</t>
  </si>
  <si>
    <t>Банан</t>
  </si>
  <si>
    <t>24,3</t>
  </si>
  <si>
    <t>108,0</t>
  </si>
  <si>
    <t>329</t>
  </si>
  <si>
    <t>Кисель из повидла</t>
  </si>
  <si>
    <t>34,8</t>
  </si>
  <si>
    <t>135,0</t>
  </si>
  <si>
    <t>6,72</t>
  </si>
  <si>
    <t>0,39</t>
  </si>
  <si>
    <t>13</t>
  </si>
  <si>
    <t>Салат из свежих помидоров</t>
  </si>
  <si>
    <t>4,8</t>
  </si>
  <si>
    <t>71,0</t>
  </si>
  <si>
    <t>15,87</t>
  </si>
  <si>
    <t>14,78</t>
  </si>
  <si>
    <t>0,71</t>
  </si>
  <si>
    <t>15,91</t>
  </si>
  <si>
    <t>86</t>
  </si>
  <si>
    <t>Фрикадельки рыбные с маслом</t>
  </si>
  <si>
    <t>12,5</t>
  </si>
  <si>
    <t>137,0</t>
  </si>
  <si>
    <t>17,71</t>
  </si>
  <si>
    <t>2,65</t>
  </si>
  <si>
    <t>144</t>
  </si>
  <si>
    <t>Картофель отварной с маслом</t>
  </si>
  <si>
    <t>200/5</t>
  </si>
  <si>
    <t>4,9</t>
  </si>
  <si>
    <t>30,1</t>
  </si>
  <si>
    <t>19,2</t>
  </si>
  <si>
    <t>42,78</t>
  </si>
  <si>
    <t>1,68</t>
  </si>
  <si>
    <t>0,17</t>
  </si>
  <si>
    <t>8,27</t>
  </si>
  <si>
    <t>305</t>
  </si>
  <si>
    <t>Кофейный напиток на сгущ молоке 1 в</t>
  </si>
  <si>
    <t>51,37</t>
  </si>
  <si>
    <t>5,62</t>
  </si>
  <si>
    <t>Пятница (5 день)</t>
  </si>
  <si>
    <t>208</t>
  </si>
  <si>
    <t>Каша пшённая молочная жидкая</t>
  </si>
  <si>
    <t>35,2</t>
  </si>
  <si>
    <t>248,9</t>
  </si>
  <si>
    <t>167,0</t>
  </si>
  <si>
    <t>2,29</t>
  </si>
  <si>
    <t>293</t>
  </si>
  <si>
    <t>Булочка "Розовая"</t>
  </si>
  <si>
    <t>80</t>
  </si>
  <si>
    <t>36,6</t>
  </si>
  <si>
    <t>196,0</t>
  </si>
  <si>
    <t>15,55</t>
  </si>
  <si>
    <t>9,94</t>
  </si>
  <si>
    <t>0,77</t>
  </si>
  <si>
    <t>0,29</t>
  </si>
  <si>
    <t>68</t>
  </si>
  <si>
    <t>Суп-лапша домашняя с курой</t>
  </si>
  <si>
    <t>78,0</t>
  </si>
  <si>
    <t>12,58</t>
  </si>
  <si>
    <t>7,26</t>
  </si>
  <si>
    <t>0,41</t>
  </si>
  <si>
    <t>96</t>
  </si>
  <si>
    <t>Гуляш</t>
  </si>
  <si>
    <t>120</t>
  </si>
  <si>
    <t>14,3</t>
  </si>
  <si>
    <t>5,1</t>
  </si>
  <si>
    <t>274,0</t>
  </si>
  <si>
    <t>13,53</t>
  </si>
  <si>
    <t>22,3</t>
  </si>
  <si>
    <t>2,51</t>
  </si>
  <si>
    <t>0,33</t>
  </si>
  <si>
    <t>319</t>
  </si>
  <si>
    <t>Напиток из плодов шиповника</t>
  </si>
  <si>
    <t>29,0</t>
  </si>
  <si>
    <t>127,0</t>
  </si>
  <si>
    <t>12,22</t>
  </si>
  <si>
    <t>3,23</t>
  </si>
  <si>
    <t>0,64</t>
  </si>
  <si>
    <t>80,0</t>
  </si>
  <si>
    <t>Пряники</t>
  </si>
  <si>
    <t>1,9</t>
  </si>
  <si>
    <t>31,1</t>
  </si>
  <si>
    <t>114,4</t>
  </si>
  <si>
    <t>51</t>
  </si>
  <si>
    <t>Салат "Картофельный с сельдью"</t>
  </si>
  <si>
    <t>9,7</t>
  </si>
  <si>
    <t>107,0</t>
  </si>
  <si>
    <t>32,35</t>
  </si>
  <si>
    <t>21,8</t>
  </si>
  <si>
    <t>0,81</t>
  </si>
  <si>
    <t>2,77</t>
  </si>
  <si>
    <t>237</t>
  </si>
  <si>
    <t>Омлет смешанный с мясными продуктами</t>
  </si>
  <si>
    <t>20,9</t>
  </si>
  <si>
    <t>28,5</t>
  </si>
  <si>
    <t>351,0</t>
  </si>
  <si>
    <t>94,67</t>
  </si>
  <si>
    <t>21,09</t>
  </si>
  <si>
    <t>3,71</t>
  </si>
  <si>
    <t>0,24</t>
  </si>
  <si>
    <t>99,4</t>
  </si>
  <si>
    <t>Суббота (6 день)</t>
  </si>
  <si>
    <t>205</t>
  </si>
  <si>
    <t>Каша манная молочная жидкая</t>
  </si>
  <si>
    <t>7,7</t>
  </si>
  <si>
    <t>33,9</t>
  </si>
  <si>
    <t>260,0</t>
  </si>
  <si>
    <t>162,14</t>
  </si>
  <si>
    <t>24,14</t>
  </si>
  <si>
    <t>0,68</t>
  </si>
  <si>
    <t>286</t>
  </si>
  <si>
    <t>139</t>
  </si>
  <si>
    <t xml:space="preserve">Яйцо вареное </t>
  </si>
  <si>
    <t>5,08</t>
  </si>
  <si>
    <t>0,28</t>
  </si>
  <si>
    <t>62,8</t>
  </si>
  <si>
    <t>26,4</t>
  </si>
  <si>
    <t>0,</t>
  </si>
  <si>
    <t>5,2</t>
  </si>
  <si>
    <t xml:space="preserve">Печенье </t>
  </si>
  <si>
    <t>104,1</t>
  </si>
  <si>
    <t>Напиток лимонный</t>
  </si>
  <si>
    <t>65</t>
  </si>
  <si>
    <t>Суп картофельный с бобовыми и гренками на м/б</t>
  </si>
  <si>
    <t>250/20</t>
  </si>
  <si>
    <t>38,9</t>
  </si>
  <si>
    <t>253,0</t>
  </si>
  <si>
    <t>46,41</t>
  </si>
  <si>
    <t>52,31</t>
  </si>
  <si>
    <t>5,59</t>
  </si>
  <si>
    <t>Шницель</t>
  </si>
  <si>
    <t>230</t>
  </si>
  <si>
    <t>Макаронные изделия отварные с овощами</t>
  </si>
  <si>
    <t>35,9</t>
  </si>
  <si>
    <t>225,0</t>
  </si>
  <si>
    <t>35,05</t>
  </si>
  <si>
    <t>24,11</t>
  </si>
  <si>
    <t>1,19</t>
  </si>
  <si>
    <t>2,44</t>
  </si>
  <si>
    <t>28</t>
  </si>
  <si>
    <t>Салат из свеклы с солёными огурцами</t>
  </si>
  <si>
    <t>7,5</t>
  </si>
  <si>
    <t>31,31</t>
  </si>
  <si>
    <t>18,79</t>
  </si>
  <si>
    <t>1,17</t>
  </si>
  <si>
    <t>3,86</t>
  </si>
  <si>
    <t>82</t>
  </si>
  <si>
    <t>Рыба отварная под соусом польским</t>
  </si>
  <si>
    <t>16,3</t>
  </si>
  <si>
    <t>188,0</t>
  </si>
  <si>
    <t>19,7</t>
  </si>
  <si>
    <t>20,97</t>
  </si>
  <si>
    <t xml:space="preserve">Картофель.тушёный с луком </t>
  </si>
  <si>
    <t>24,7</t>
  </si>
  <si>
    <t>222,0</t>
  </si>
  <si>
    <t>28,77</t>
  </si>
  <si>
    <t>32,56</t>
  </si>
  <si>
    <t>11,37</t>
  </si>
  <si>
    <t>Воскресенье (7 день)</t>
  </si>
  <si>
    <t>243</t>
  </si>
  <si>
    <t>Пудинг творожный со сгущёным молоком</t>
  </si>
  <si>
    <t>19,9</t>
  </si>
  <si>
    <t>15,1</t>
  </si>
  <si>
    <t>42,6</t>
  </si>
  <si>
    <t>392,0</t>
  </si>
  <si>
    <t>287,19</t>
  </si>
  <si>
    <t>0,14</t>
  </si>
  <si>
    <t>Свежий огурец(порция)</t>
  </si>
  <si>
    <t>16,0</t>
  </si>
  <si>
    <t>69</t>
  </si>
  <si>
    <t>Суп из овощей на м/б со сметаной</t>
  </si>
  <si>
    <t>86,0</t>
  </si>
  <si>
    <t>21,81</t>
  </si>
  <si>
    <t>20,5</t>
  </si>
  <si>
    <t>8,52</t>
  </si>
  <si>
    <t>98</t>
  </si>
  <si>
    <t>Жаркое по-домашнему</t>
  </si>
  <si>
    <t>24,2</t>
  </si>
  <si>
    <t>25,4</t>
  </si>
  <si>
    <t>436,0</t>
  </si>
  <si>
    <t>35,65</t>
  </si>
  <si>
    <t>59,35</t>
  </si>
  <si>
    <t>4,54</t>
  </si>
  <si>
    <t>3,26</t>
  </si>
  <si>
    <t>312</t>
  </si>
  <si>
    <t>Напиток яблочно-лимонный</t>
  </si>
  <si>
    <t>22,8</t>
  </si>
  <si>
    <t>10,03</t>
  </si>
  <si>
    <t>4,65</t>
  </si>
  <si>
    <t>3,12</t>
  </si>
  <si>
    <t>22</t>
  </si>
  <si>
    <t>Салат из сырых овощей</t>
  </si>
  <si>
    <t>14,85</t>
  </si>
  <si>
    <t>0,51</t>
  </si>
  <si>
    <t>6,52</t>
  </si>
  <si>
    <t>261</t>
  </si>
  <si>
    <t>Оладьи с молоком сгущеным</t>
  </si>
  <si>
    <t>150/30</t>
  </si>
  <si>
    <t>12,6</t>
  </si>
  <si>
    <t>74,8</t>
  </si>
  <si>
    <t>474,0</t>
  </si>
  <si>
    <t>189,78</t>
  </si>
  <si>
    <t>32,59</t>
  </si>
  <si>
    <t>1,21</t>
  </si>
  <si>
    <t>Какао с молоком 2 в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</si>
</sst>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164" fontId="1" fillId="2" borderId="7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3" fillId="0" borderId="7" xfId="0" applyFont="1" applyBorder="1" applyAlignment="1">
      <alignment horizontal="center" wrapText="1"/>
    </xf>
    <xf numFmtId="164" fontId="4" fillId="0" borderId="7" xfId="0" applyNumberFormat="1" applyFont="1" applyBorder="1" applyAlignment="1">
      <alignment horizontal="center" wrapText="1"/>
    </xf>
    <xf numFmtId="1" fontId="4" fillId="0" borderId="7" xfId="0" applyNumberFormat="1" applyFont="1" applyBorder="1" applyAlignment="1">
      <alignment horizontal="center" wrapText="1"/>
    </xf>
    <xf numFmtId="164" fontId="4" fillId="4" borderId="7" xfId="0" applyNumberFormat="1" applyFont="1" applyFill="1" applyBorder="1" applyAlignment="1">
      <alignment horizontal="center" wrapText="1"/>
    </xf>
    <xf numFmtId="1" fontId="4" fillId="4" borderId="7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2" fillId="0" borderId="8" xfId="0" applyFont="1" applyBorder="1"/>
    <xf numFmtId="0" fontId="2" fillId="0" borderId="11" xfId="0" applyFont="1" applyBorder="1"/>
    <xf numFmtId="0" fontId="2" fillId="0" borderId="0" xfId="0" applyFont="1" applyBorder="1"/>
    <xf numFmtId="0" fontId="2" fillId="0" borderId="12" xfId="0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3" xfId="0" applyFont="1" applyBorder="1"/>
    <xf numFmtId="0" fontId="8" fillId="0" borderId="0" xfId="0" applyFont="1" applyBorder="1"/>
    <xf numFmtId="0" fontId="6" fillId="0" borderId="0" xfId="0" applyFont="1" applyBorder="1" applyAlignment="1">
      <alignment horizontal="center"/>
    </xf>
    <xf numFmtId="0" fontId="2" fillId="0" borderId="14" xfId="0" applyFont="1" applyBorder="1"/>
    <xf numFmtId="49" fontId="9" fillId="0" borderId="7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B14" sqref="B14:L14"/>
    </sheetView>
  </sheetViews>
  <sheetFormatPr defaultColWidth="9" defaultRowHeight="14.4" x14ac:dyDescent="0.3"/>
  <cols>
    <col min="8" max="8" width="12" customWidth="1"/>
    <col min="12" max="12" width="14.109375" customWidth="1"/>
  </cols>
  <sheetData>
    <row r="1" spans="1:13" x14ac:dyDescent="0.3">
      <c r="A1" s="3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8"/>
    </row>
    <row r="2" spans="1:13" x14ac:dyDescent="0.3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9"/>
    </row>
    <row r="3" spans="1:13" ht="25.5" customHeight="1" x14ac:dyDescent="0.35">
      <c r="A3" s="34"/>
      <c r="B3" s="35"/>
      <c r="C3" s="35"/>
      <c r="D3" s="35"/>
      <c r="E3" s="35"/>
      <c r="F3" s="35"/>
      <c r="G3" s="35"/>
      <c r="H3" s="35"/>
      <c r="I3" s="40"/>
      <c r="J3" s="45" t="s">
        <v>0</v>
      </c>
      <c r="K3" s="45"/>
      <c r="L3" s="45"/>
      <c r="M3" s="39"/>
    </row>
    <row r="4" spans="1:13" ht="18.75" customHeight="1" x14ac:dyDescent="0.3">
      <c r="A4" s="34"/>
      <c r="B4" s="35"/>
      <c r="C4" s="35"/>
      <c r="D4" s="35"/>
      <c r="E4" s="35"/>
      <c r="F4" s="35"/>
      <c r="G4" s="35"/>
      <c r="H4" s="35"/>
      <c r="I4" s="45" t="s">
        <v>1</v>
      </c>
      <c r="J4" s="45"/>
      <c r="K4" s="45"/>
      <c r="L4" s="45"/>
      <c r="M4" s="39"/>
    </row>
    <row r="5" spans="1:13" ht="18.75" customHeight="1" x14ac:dyDescent="0.3">
      <c r="A5" s="34"/>
      <c r="B5" s="35"/>
      <c r="C5" s="35"/>
      <c r="D5" s="35"/>
      <c r="E5" s="35"/>
      <c r="F5" s="35"/>
      <c r="G5" s="35"/>
      <c r="H5" s="35"/>
      <c r="I5" s="45"/>
      <c r="J5" s="45"/>
      <c r="K5" s="45"/>
      <c r="L5" s="45"/>
      <c r="M5" s="39"/>
    </row>
    <row r="6" spans="1:13" ht="18.75" customHeight="1" x14ac:dyDescent="0.3">
      <c r="A6" s="34"/>
      <c r="B6" s="35"/>
      <c r="C6" s="35"/>
      <c r="D6" s="35"/>
      <c r="E6" s="35"/>
      <c r="F6" s="35"/>
      <c r="G6" s="35"/>
      <c r="H6" s="35"/>
      <c r="I6" s="45"/>
      <c r="J6" s="45"/>
      <c r="K6" s="45"/>
      <c r="L6" s="45"/>
      <c r="M6" s="39"/>
    </row>
    <row r="7" spans="1:13" ht="18.75" customHeight="1" x14ac:dyDescent="0.3">
      <c r="A7" s="34"/>
      <c r="B7" s="35"/>
      <c r="C7" s="35"/>
      <c r="D7" s="35"/>
      <c r="E7" s="35"/>
      <c r="F7" s="35"/>
      <c r="G7" s="35"/>
      <c r="H7" s="35"/>
      <c r="I7" s="45"/>
      <c r="J7" s="45"/>
      <c r="K7" s="45"/>
      <c r="L7" s="45"/>
      <c r="M7" s="39"/>
    </row>
    <row r="8" spans="1:13" x14ac:dyDescent="0.3">
      <c r="A8" s="34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9"/>
    </row>
    <row r="9" spans="1:13" x14ac:dyDescent="0.3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9"/>
    </row>
    <row r="10" spans="1:13" ht="36" customHeight="1" x14ac:dyDescent="0.6">
      <c r="A10" s="34"/>
      <c r="B10" s="46" t="s">
        <v>2</v>
      </c>
      <c r="C10" s="46"/>
      <c r="D10" s="46"/>
      <c r="E10" s="46"/>
      <c r="F10" s="46"/>
      <c r="G10" s="46"/>
      <c r="H10" s="46"/>
      <c r="I10" s="46"/>
      <c r="J10" s="46"/>
      <c r="K10" s="46"/>
      <c r="L10" s="41"/>
      <c r="M10" s="39"/>
    </row>
    <row r="11" spans="1:13" ht="36" customHeight="1" x14ac:dyDescent="0.6">
      <c r="A11" s="34"/>
      <c r="B11" s="46" t="s">
        <v>3</v>
      </c>
      <c r="C11" s="46"/>
      <c r="D11" s="46"/>
      <c r="E11" s="46"/>
      <c r="F11" s="46"/>
      <c r="G11" s="46"/>
      <c r="H11" s="46"/>
      <c r="I11" s="46"/>
      <c r="J11" s="46"/>
      <c r="K11" s="46"/>
      <c r="L11" s="41"/>
      <c r="M11" s="39"/>
    </row>
    <row r="12" spans="1:13" ht="36" customHeight="1" x14ac:dyDescent="0.3">
      <c r="A12" s="34"/>
      <c r="B12" s="48" t="s">
        <v>4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39"/>
    </row>
    <row r="13" spans="1:13" ht="36" customHeight="1" x14ac:dyDescent="0.3">
      <c r="A13" s="34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39"/>
    </row>
    <row r="14" spans="1:13" ht="36" customHeight="1" x14ac:dyDescent="0.55000000000000004">
      <c r="A14" s="34"/>
      <c r="B14" s="47" t="s">
        <v>5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9"/>
    </row>
    <row r="15" spans="1:13" x14ac:dyDescent="0.3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9"/>
    </row>
    <row r="16" spans="1:13" x14ac:dyDescent="0.3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9"/>
    </row>
    <row r="17" spans="1:13" x14ac:dyDescent="0.3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9"/>
    </row>
    <row r="18" spans="1:13" x14ac:dyDescent="0.3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9"/>
    </row>
    <row r="19" spans="1:13" x14ac:dyDescent="0.3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9"/>
    </row>
    <row r="20" spans="1:13" x14ac:dyDescent="0.3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9"/>
    </row>
    <row r="21" spans="1:13" x14ac:dyDescent="0.3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9"/>
    </row>
    <row r="22" spans="1:13" x14ac:dyDescent="0.3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9"/>
    </row>
    <row r="23" spans="1:13" x14ac:dyDescent="0.3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9"/>
    </row>
    <row r="24" spans="1:13" x14ac:dyDescent="0.3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42"/>
    </row>
  </sheetData>
  <mergeCells count="6">
    <mergeCell ref="J3:L3"/>
    <mergeCell ref="B10:K10"/>
    <mergeCell ref="B11:K11"/>
    <mergeCell ref="B14:L14"/>
    <mergeCell ref="I4:L7"/>
    <mergeCell ref="B12:L13"/>
  </mergeCells>
  <pageMargins left="0.70866141732283505" right="0.70866141732283505" top="0.74803149606299202" bottom="0.74803149606299202" header="0.31496062992126" footer="0.31496062992126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6"/>
  <sheetViews>
    <sheetView workbookViewId="0">
      <selection activeCell="O11" sqref="O11"/>
    </sheetView>
  </sheetViews>
  <sheetFormatPr defaultColWidth="9" defaultRowHeight="14.4" x14ac:dyDescent="0.3"/>
  <sheetData>
    <row r="4" spans="1:14" ht="17.399999999999999" x14ac:dyDescent="0.3">
      <c r="A4" s="51" t="s">
        <v>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7" spans="1:14" s="31" customFormat="1" ht="68.25" customHeight="1" x14ac:dyDescent="0.35">
      <c r="A7" s="49" t="s">
        <v>7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s="31" customFormat="1" ht="24" customHeight="1" x14ac:dyDescent="0.35">
      <c r="A8" s="49" t="s">
        <v>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1:14" s="31" customFormat="1" ht="41.25" customHeight="1" x14ac:dyDescent="0.35">
      <c r="A9" s="49" t="s">
        <v>9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2" spans="1:14" ht="17.399999999999999" x14ac:dyDescent="0.3">
      <c r="A12" s="52" t="s">
        <v>10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  <row r="13" spans="1:14" ht="18" x14ac:dyDescent="0.3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14" ht="15" customHeight="1" x14ac:dyDescent="0.35">
      <c r="A14" s="49" t="s">
        <v>11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</row>
    <row r="15" spans="1:14" ht="18" x14ac:dyDescent="0.35">
      <c r="A15" s="50" t="s">
        <v>12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1:14" ht="18" x14ac:dyDescent="0.35">
      <c r="A16" s="50" t="s">
        <v>13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</row>
  </sheetData>
  <mergeCells count="8">
    <mergeCell ref="A14:N14"/>
    <mergeCell ref="A15:N15"/>
    <mergeCell ref="A16:N16"/>
    <mergeCell ref="A4:N4"/>
    <mergeCell ref="A7:N7"/>
    <mergeCell ref="A8:N8"/>
    <mergeCell ref="A9:N9"/>
    <mergeCell ref="A12:N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L22"/>
  <sheetViews>
    <sheetView zoomScale="70" zoomScaleNormal="70" workbookViewId="0">
      <selection activeCell="H22" sqref="H22"/>
    </sheetView>
  </sheetViews>
  <sheetFormatPr defaultColWidth="9.109375" defaultRowHeight="18" x14ac:dyDescent="0.35"/>
  <cols>
    <col min="1" max="1" width="2.5546875" style="25" customWidth="1"/>
    <col min="2" max="2" width="9.109375" style="25"/>
    <col min="3" max="3" width="11" style="25" customWidth="1"/>
    <col min="4" max="6" width="13.6640625" style="25" customWidth="1"/>
    <col min="7" max="7" width="22.88671875" style="25" customWidth="1"/>
    <col min="8" max="8" width="8.6640625" style="25" customWidth="1"/>
    <col min="9" max="12" width="8.5546875" style="25" customWidth="1"/>
    <col min="13" max="16384" width="9.109375" style="25"/>
  </cols>
  <sheetData>
    <row r="5" spans="2:12" x14ac:dyDescent="0.35">
      <c r="C5" s="53" t="s">
        <v>14</v>
      </c>
      <c r="D5" s="53"/>
    </row>
    <row r="6" spans="2:12" x14ac:dyDescent="0.35">
      <c r="B6" s="57"/>
      <c r="C6" s="57"/>
      <c r="D6" s="54" t="s">
        <v>15</v>
      </c>
      <c r="E6" s="55"/>
      <c r="F6" s="55"/>
      <c r="G6" s="56"/>
      <c r="H6" s="54" t="s">
        <v>16</v>
      </c>
      <c r="I6" s="55"/>
      <c r="J6" s="55"/>
      <c r="K6" s="55"/>
      <c r="L6" s="56"/>
    </row>
    <row r="7" spans="2:12" x14ac:dyDescent="0.35">
      <c r="B7" s="58"/>
      <c r="C7" s="58"/>
      <c r="D7" s="26" t="s">
        <v>17</v>
      </c>
      <c r="E7" s="26" t="s">
        <v>18</v>
      </c>
      <c r="F7" s="26" t="s">
        <v>19</v>
      </c>
      <c r="G7" s="26" t="s">
        <v>20</v>
      </c>
      <c r="H7" s="26" t="s">
        <v>21</v>
      </c>
      <c r="I7" s="26" t="s">
        <v>22</v>
      </c>
      <c r="J7" s="26" t="s">
        <v>23</v>
      </c>
      <c r="K7" s="26" t="s">
        <v>24</v>
      </c>
      <c r="L7" s="26" t="s">
        <v>25</v>
      </c>
    </row>
    <row r="8" spans="2:12" ht="35.4" x14ac:dyDescent="0.35">
      <c r="B8" s="26" t="s">
        <v>26</v>
      </c>
      <c r="C8" s="26" t="s">
        <v>27</v>
      </c>
      <c r="D8" s="27">
        <v>103.5</v>
      </c>
      <c r="E8" s="27">
        <v>103.8</v>
      </c>
      <c r="F8" s="27">
        <v>440.5</v>
      </c>
      <c r="G8" s="28">
        <v>3128</v>
      </c>
      <c r="H8" s="27">
        <v>1200</v>
      </c>
      <c r="I8" s="27">
        <v>345</v>
      </c>
      <c r="J8" s="27">
        <v>20.7</v>
      </c>
      <c r="K8" s="27">
        <v>3.45</v>
      </c>
      <c r="L8" s="27">
        <v>80.5</v>
      </c>
    </row>
    <row r="9" spans="2:12" ht="35.4" x14ac:dyDescent="0.35">
      <c r="B9" s="26" t="s">
        <v>28</v>
      </c>
      <c r="C9" s="26" t="s">
        <v>27</v>
      </c>
      <c r="D9" s="27">
        <f>('1 день'!E40+'2 день'!E38+'3 день'!E38+'4 день'!E38+'5 день'!E38+'6 день'!E38+'7 день'!E37)/7</f>
        <v>100.93142857142857</v>
      </c>
      <c r="E9" s="27">
        <v>103.5</v>
      </c>
      <c r="F9" s="27">
        <f>('1 день'!G40+'2 день'!G38+'3 день'!G38+'4 день'!G38+'5 день'!G38+'6 день'!G38+'7 день'!G37)/7</f>
        <v>442.6685714285714</v>
      </c>
      <c r="G9" s="28">
        <v>3121</v>
      </c>
      <c r="H9" s="27">
        <f>('1 день'!I40+'2 день'!I38+'3 день'!I38+'4 день'!I38+'5 день'!I38+'6 день'!I38+'7 день'!I37)/7</f>
        <v>1214.2714285714283</v>
      </c>
      <c r="I9" s="27">
        <f>('1 день'!J40+'2 день'!J38+'3 день'!J38+'4 день'!J38+'5 день'!J38+'6 день'!J38+'7 день'!J37)/7</f>
        <v>406.42285714285714</v>
      </c>
      <c r="J9" s="27">
        <f>('1 день'!K40+'2 день'!K38+'3 день'!K38+'4 день'!K38+'5 день'!K38+'6 день'!K38+'7 день'!K37)/7</f>
        <v>22.48</v>
      </c>
      <c r="K9" s="27">
        <f>('1 день'!L40+'2 день'!L38+'3 день'!L38+'4 день'!L38+'5 день'!L38+'6 день'!L38+'7 день'!L37)/7</f>
        <v>3.4278571428571434</v>
      </c>
      <c r="L9" s="27">
        <f>('1 день'!M40+'2 день'!M38+'3 день'!M38+'4 день'!M38+'5 день'!M38+'6 день'!M38+'7 день'!M37)/7</f>
        <v>86.428571428571445</v>
      </c>
    </row>
    <row r="12" spans="2:12" x14ac:dyDescent="0.35">
      <c r="C12" s="53" t="s">
        <v>29</v>
      </c>
      <c r="D12" s="53"/>
    </row>
    <row r="13" spans="2:12" x14ac:dyDescent="0.35">
      <c r="B13" s="57"/>
      <c r="C13" s="57"/>
      <c r="D13" s="54" t="s">
        <v>15</v>
      </c>
      <c r="E13" s="55"/>
      <c r="F13" s="55"/>
      <c r="G13" s="56"/>
      <c r="H13" s="54" t="s">
        <v>16</v>
      </c>
      <c r="I13" s="55"/>
      <c r="J13" s="55"/>
      <c r="K13" s="55"/>
      <c r="L13" s="56"/>
    </row>
    <row r="14" spans="2:12" x14ac:dyDescent="0.35">
      <c r="B14" s="58"/>
      <c r="C14" s="58"/>
      <c r="D14" s="26" t="s">
        <v>17</v>
      </c>
      <c r="E14" s="26" t="s">
        <v>18</v>
      </c>
      <c r="F14" s="26" t="s">
        <v>19</v>
      </c>
      <c r="G14" s="26" t="s">
        <v>20</v>
      </c>
      <c r="H14" s="26" t="s">
        <v>21</v>
      </c>
      <c r="I14" s="26" t="s">
        <v>22</v>
      </c>
      <c r="J14" s="26" t="s">
        <v>23</v>
      </c>
      <c r="K14" s="26" t="s">
        <v>24</v>
      </c>
      <c r="L14" s="26" t="s">
        <v>25</v>
      </c>
    </row>
    <row r="15" spans="2:12" ht="35.4" x14ac:dyDescent="0.35">
      <c r="B15" s="26" t="s">
        <v>26</v>
      </c>
      <c r="C15" s="26" t="s">
        <v>27</v>
      </c>
      <c r="D15" s="27">
        <v>103.5</v>
      </c>
      <c r="E15" s="27">
        <v>103.8</v>
      </c>
      <c r="F15" s="27">
        <v>440.5</v>
      </c>
      <c r="G15" s="28">
        <v>3128</v>
      </c>
      <c r="H15" s="27">
        <v>1200</v>
      </c>
      <c r="I15" s="27">
        <v>345</v>
      </c>
      <c r="J15" s="27">
        <v>20.7</v>
      </c>
      <c r="K15" s="27">
        <v>3.45</v>
      </c>
      <c r="L15" s="27">
        <v>80.5</v>
      </c>
    </row>
    <row r="16" spans="2:12" ht="35.4" x14ac:dyDescent="0.35">
      <c r="B16" s="26" t="s">
        <v>28</v>
      </c>
      <c r="C16" s="26" t="s">
        <v>27</v>
      </c>
      <c r="D16" s="27">
        <v>105.9</v>
      </c>
      <c r="E16" s="27">
        <v>103.6</v>
      </c>
      <c r="F16" s="27">
        <v>439.1</v>
      </c>
      <c r="G16" s="28">
        <v>3127.3</v>
      </c>
      <c r="H16" s="27">
        <v>1238.5</v>
      </c>
      <c r="I16" s="27">
        <v>385</v>
      </c>
      <c r="J16" s="27">
        <v>22.7</v>
      </c>
      <c r="K16" s="27">
        <v>3.9</v>
      </c>
      <c r="L16" s="27">
        <v>93</v>
      </c>
    </row>
    <row r="18" spans="2:12" x14ac:dyDescent="0.35">
      <c r="C18" s="53" t="s">
        <v>30</v>
      </c>
      <c r="D18" s="53"/>
    </row>
    <row r="19" spans="2:12" x14ac:dyDescent="0.35">
      <c r="B19" s="57"/>
      <c r="C19" s="57"/>
      <c r="D19" s="54" t="s">
        <v>15</v>
      </c>
      <c r="E19" s="55"/>
      <c r="F19" s="55"/>
      <c r="G19" s="56"/>
      <c r="H19" s="54" t="s">
        <v>16</v>
      </c>
      <c r="I19" s="55"/>
      <c r="J19" s="55"/>
      <c r="K19" s="55"/>
      <c r="L19" s="56"/>
    </row>
    <row r="20" spans="2:12" x14ac:dyDescent="0.35">
      <c r="B20" s="58"/>
      <c r="C20" s="58"/>
      <c r="D20" s="26" t="s">
        <v>17</v>
      </c>
      <c r="E20" s="26" t="s">
        <v>18</v>
      </c>
      <c r="F20" s="26" t="s">
        <v>19</v>
      </c>
      <c r="G20" s="26" t="s">
        <v>20</v>
      </c>
      <c r="H20" s="26" t="s">
        <v>21</v>
      </c>
      <c r="I20" s="26" t="s">
        <v>22</v>
      </c>
      <c r="J20" s="26" t="s">
        <v>23</v>
      </c>
      <c r="K20" s="26" t="s">
        <v>24</v>
      </c>
      <c r="L20" s="26" t="s">
        <v>25</v>
      </c>
    </row>
    <row r="21" spans="2:12" ht="35.4" x14ac:dyDescent="0.35">
      <c r="B21" s="26" t="s">
        <v>26</v>
      </c>
      <c r="C21" s="26" t="s">
        <v>27</v>
      </c>
      <c r="D21" s="27">
        <v>103.5</v>
      </c>
      <c r="E21" s="27">
        <v>103.8</v>
      </c>
      <c r="F21" s="27">
        <v>440.5</v>
      </c>
      <c r="G21" s="28">
        <v>3128</v>
      </c>
      <c r="H21" s="27">
        <v>1200</v>
      </c>
      <c r="I21" s="27">
        <v>345</v>
      </c>
      <c r="J21" s="27">
        <v>20.7</v>
      </c>
      <c r="K21" s="27">
        <v>3.45</v>
      </c>
      <c r="L21" s="27">
        <v>80.5</v>
      </c>
    </row>
    <row r="22" spans="2:12" ht="35.4" x14ac:dyDescent="0.35">
      <c r="B22" s="26" t="s">
        <v>28</v>
      </c>
      <c r="C22" s="26" t="s">
        <v>27</v>
      </c>
      <c r="D22" s="29">
        <f>(D9++D16)/2</f>
        <v>103.41571428571429</v>
      </c>
      <c r="E22" s="29">
        <f t="shared" ref="E22:L22" si="0">(E9+E16)/2</f>
        <v>103.55</v>
      </c>
      <c r="F22" s="29">
        <f t="shared" si="0"/>
        <v>440.88428571428574</v>
      </c>
      <c r="G22" s="30">
        <f t="shared" si="0"/>
        <v>3124.15</v>
      </c>
      <c r="H22" s="29">
        <f t="shared" si="0"/>
        <v>1226.3857142857141</v>
      </c>
      <c r="I22" s="29">
        <f t="shared" si="0"/>
        <v>395.71142857142854</v>
      </c>
      <c r="J22" s="29">
        <f t="shared" si="0"/>
        <v>22.59</v>
      </c>
      <c r="K22" s="29">
        <f t="shared" si="0"/>
        <v>3.6639285714285714</v>
      </c>
      <c r="L22" s="29">
        <f t="shared" si="0"/>
        <v>89.714285714285722</v>
      </c>
    </row>
  </sheetData>
  <mergeCells count="15">
    <mergeCell ref="C18:D18"/>
    <mergeCell ref="D19:G19"/>
    <mergeCell ref="H19:L19"/>
    <mergeCell ref="B6:B7"/>
    <mergeCell ref="B13:B14"/>
    <mergeCell ref="B19:B20"/>
    <mergeCell ref="C6:C7"/>
    <mergeCell ref="C13:C14"/>
    <mergeCell ref="C19:C20"/>
    <mergeCell ref="C5:D5"/>
    <mergeCell ref="D6:G6"/>
    <mergeCell ref="H6:L6"/>
    <mergeCell ref="C12:D12"/>
    <mergeCell ref="D13:G13"/>
    <mergeCell ref="H13:L13"/>
  </mergeCells>
  <pageMargins left="0.7" right="0.7" top="0.75" bottom="0.75" header="0.3" footer="0.3"/>
  <pageSetup paperSize="9" scale="96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6" workbookViewId="0">
      <selection activeCell="B18" sqref="B18"/>
    </sheetView>
  </sheetViews>
  <sheetFormatPr defaultColWidth="9" defaultRowHeight="13.8" x14ac:dyDescent="0.3"/>
  <cols>
    <col min="1" max="1" width="5.109375" style="4" customWidth="1"/>
    <col min="2" max="2" width="23.88671875" style="4" customWidth="1"/>
    <col min="3" max="3" width="9" style="4" customWidth="1"/>
    <col min="4" max="16384" width="9" style="4"/>
  </cols>
  <sheetData>
    <row r="1" spans="1:14" ht="17.399999999999999" x14ac:dyDescent="0.3">
      <c r="A1" s="59" t="s">
        <v>31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17.399999999999999" x14ac:dyDescent="0.3">
      <c r="A2" s="59" t="s">
        <v>32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4" spans="1:14" x14ac:dyDescent="0.3">
      <c r="A4" s="65" t="s">
        <v>33</v>
      </c>
      <c r="B4" s="65" t="s">
        <v>34</v>
      </c>
      <c r="C4" s="67" t="s">
        <v>35</v>
      </c>
      <c r="D4" s="65" t="s">
        <v>36</v>
      </c>
      <c r="E4" s="60" t="s">
        <v>37</v>
      </c>
      <c r="F4" s="61"/>
      <c r="G4" s="61"/>
      <c r="H4" s="62"/>
      <c r="I4" s="60" t="s">
        <v>38</v>
      </c>
      <c r="J4" s="61"/>
      <c r="K4" s="61"/>
      <c r="L4" s="61"/>
      <c r="M4" s="62"/>
    </row>
    <row r="5" spans="1:14" ht="27.6" x14ac:dyDescent="0.3">
      <c r="A5" s="66"/>
      <c r="B5" s="66"/>
      <c r="C5" s="68"/>
      <c r="D5" s="66"/>
      <c r="E5" s="5" t="s">
        <v>39</v>
      </c>
      <c r="F5" s="5" t="s">
        <v>40</v>
      </c>
      <c r="G5" s="5" t="s">
        <v>41</v>
      </c>
      <c r="H5" s="6" t="s">
        <v>42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</row>
    <row r="6" spans="1:14" ht="19.5" customHeight="1" x14ac:dyDescent="0.3">
      <c r="A6" s="60" t="s">
        <v>43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4"/>
    </row>
    <row r="7" spans="1:14" ht="28.5" customHeight="1" x14ac:dyDescent="0.3">
      <c r="A7" s="7" t="s">
        <v>44</v>
      </c>
      <c r="B7" s="8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</row>
    <row r="8" spans="1:14" ht="28.5" customHeight="1" x14ac:dyDescent="0.3">
      <c r="A8" s="8" t="s">
        <v>57</v>
      </c>
      <c r="B8" s="8" t="s">
        <v>58</v>
      </c>
      <c r="C8" s="7" t="s">
        <v>46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61</v>
      </c>
      <c r="J8" s="7" t="s">
        <v>64</v>
      </c>
      <c r="K8" s="7" t="s">
        <v>61</v>
      </c>
      <c r="L8" s="7" t="s">
        <v>61</v>
      </c>
      <c r="M8" s="7" t="s">
        <v>61</v>
      </c>
    </row>
    <row r="9" spans="1:14" ht="28.5" customHeight="1" x14ac:dyDescent="0.3">
      <c r="A9" s="7" t="s">
        <v>65</v>
      </c>
      <c r="B9" s="8" t="s">
        <v>66</v>
      </c>
      <c r="C9" s="7" t="s">
        <v>46</v>
      </c>
      <c r="D9" s="7" t="s">
        <v>67</v>
      </c>
      <c r="E9" s="7" t="s">
        <v>68</v>
      </c>
      <c r="F9" s="7" t="s">
        <v>69</v>
      </c>
      <c r="G9" s="7" t="s">
        <v>70</v>
      </c>
      <c r="H9" s="7" t="s">
        <v>71</v>
      </c>
      <c r="I9" s="7" t="s">
        <v>72</v>
      </c>
      <c r="J9" s="7" t="s">
        <v>73</v>
      </c>
      <c r="K9" s="7" t="s">
        <v>74</v>
      </c>
      <c r="L9" s="7" t="s">
        <v>75</v>
      </c>
      <c r="M9" s="7" t="s">
        <v>61</v>
      </c>
    </row>
    <row r="10" spans="1:14" ht="28.5" customHeight="1" x14ac:dyDescent="0.3">
      <c r="A10" s="7" t="s">
        <v>76</v>
      </c>
      <c r="B10" s="8" t="s">
        <v>77</v>
      </c>
      <c r="C10" s="7" t="s">
        <v>46</v>
      </c>
      <c r="D10" s="7" t="s">
        <v>78</v>
      </c>
      <c r="E10" s="7" t="s">
        <v>79</v>
      </c>
      <c r="F10" s="7" t="s">
        <v>80</v>
      </c>
      <c r="G10" s="7" t="s">
        <v>79</v>
      </c>
      <c r="H10" s="7" t="s">
        <v>81</v>
      </c>
      <c r="I10" s="7" t="s">
        <v>82</v>
      </c>
      <c r="J10" s="7" t="s">
        <v>61</v>
      </c>
      <c r="K10" s="7" t="s">
        <v>83</v>
      </c>
      <c r="L10" s="7" t="s">
        <v>61</v>
      </c>
      <c r="M10" s="7" t="s">
        <v>61</v>
      </c>
    </row>
    <row r="11" spans="1:14" ht="28.5" customHeight="1" x14ac:dyDescent="0.3">
      <c r="A11" s="7" t="s">
        <v>84</v>
      </c>
      <c r="B11" s="8" t="s">
        <v>85</v>
      </c>
      <c r="C11" s="7" t="s">
        <v>46</v>
      </c>
      <c r="D11" s="7" t="s">
        <v>86</v>
      </c>
      <c r="E11" s="7" t="s">
        <v>68</v>
      </c>
      <c r="F11" s="7" t="s">
        <v>87</v>
      </c>
      <c r="G11" s="7" t="s">
        <v>61</v>
      </c>
      <c r="H11" s="7" t="s">
        <v>88</v>
      </c>
      <c r="I11" s="7" t="s">
        <v>89</v>
      </c>
      <c r="J11" s="7" t="s">
        <v>90</v>
      </c>
      <c r="K11" s="7" t="s">
        <v>91</v>
      </c>
      <c r="L11" s="7" t="s">
        <v>92</v>
      </c>
      <c r="M11" s="7" t="s">
        <v>91</v>
      </c>
    </row>
    <row r="12" spans="1:14" s="20" customFormat="1" ht="24.75" customHeight="1" x14ac:dyDescent="0.3">
      <c r="A12" s="9"/>
      <c r="B12" s="10" t="s">
        <v>93</v>
      </c>
      <c r="C12" s="9"/>
      <c r="D12" s="9" t="s">
        <v>94</v>
      </c>
      <c r="E12" s="11">
        <f>E7+E8+E9+E10+E11</f>
        <v>23.4</v>
      </c>
      <c r="F12" s="11">
        <f t="shared" ref="F12:M12" si="0">F7+F8+F9+F10+F11</f>
        <v>26.200000000000003</v>
      </c>
      <c r="G12" s="11">
        <f t="shared" si="0"/>
        <v>89.5</v>
      </c>
      <c r="H12" s="11">
        <f t="shared" si="0"/>
        <v>654.26</v>
      </c>
      <c r="I12" s="11">
        <f t="shared" si="0"/>
        <v>502.98</v>
      </c>
      <c r="J12" s="11">
        <f t="shared" si="0"/>
        <v>121.38</v>
      </c>
      <c r="K12" s="11">
        <f t="shared" si="0"/>
        <v>4.2699999999999996</v>
      </c>
      <c r="L12" s="11">
        <f t="shared" si="0"/>
        <v>0.42000000000000004</v>
      </c>
      <c r="M12" s="11">
        <f t="shared" si="0"/>
        <v>0.86</v>
      </c>
    </row>
    <row r="13" spans="1:14" ht="19.5" customHeight="1" x14ac:dyDescent="0.3">
      <c r="A13" s="69" t="s">
        <v>95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1"/>
    </row>
    <row r="14" spans="1:14" ht="28.8" customHeight="1" x14ac:dyDescent="0.3">
      <c r="A14" s="7" t="s">
        <v>96</v>
      </c>
      <c r="B14" s="8" t="s">
        <v>97</v>
      </c>
      <c r="C14" s="7" t="s">
        <v>46</v>
      </c>
      <c r="D14" s="7" t="s">
        <v>67</v>
      </c>
      <c r="E14" s="7" t="s">
        <v>98</v>
      </c>
      <c r="F14" s="7" t="s">
        <v>99</v>
      </c>
      <c r="G14" s="7" t="s">
        <v>100</v>
      </c>
      <c r="H14" s="7" t="s">
        <v>101</v>
      </c>
      <c r="I14" s="7" t="s">
        <v>102</v>
      </c>
      <c r="J14" s="7" t="s">
        <v>103</v>
      </c>
      <c r="K14" s="7" t="s">
        <v>104</v>
      </c>
      <c r="L14" s="7" t="s">
        <v>105</v>
      </c>
      <c r="M14" s="7" t="s">
        <v>106</v>
      </c>
    </row>
    <row r="15" spans="1:14" ht="22.2" customHeight="1" x14ac:dyDescent="0.3">
      <c r="A15" s="7" t="s">
        <v>107</v>
      </c>
      <c r="B15" s="8" t="s">
        <v>728</v>
      </c>
      <c r="C15" s="7" t="s">
        <v>46</v>
      </c>
      <c r="D15" s="7" t="s">
        <v>59</v>
      </c>
      <c r="E15" s="7" t="s">
        <v>109</v>
      </c>
      <c r="F15" s="7" t="s">
        <v>110</v>
      </c>
      <c r="G15" s="7" t="s">
        <v>111</v>
      </c>
      <c r="H15" s="7" t="s">
        <v>112</v>
      </c>
      <c r="I15" s="7" t="s">
        <v>113</v>
      </c>
      <c r="J15" s="7" t="s">
        <v>114</v>
      </c>
      <c r="K15" s="7" t="s">
        <v>115</v>
      </c>
      <c r="L15" s="7" t="s">
        <v>75</v>
      </c>
      <c r="M15" s="7" t="s">
        <v>116</v>
      </c>
    </row>
    <row r="16" spans="1:14" s="20" customFormat="1" ht="21" customHeight="1" x14ac:dyDescent="0.3">
      <c r="A16" s="9"/>
      <c r="B16" s="10" t="s">
        <v>93</v>
      </c>
      <c r="C16" s="10"/>
      <c r="D16" s="14">
        <f>D14+D15</f>
        <v>300</v>
      </c>
      <c r="E16" s="11">
        <f t="shared" ref="E16:M16" si="1">E14+E15</f>
        <v>9.6999999999999993</v>
      </c>
      <c r="F16" s="11">
        <f t="shared" si="1"/>
        <v>8.6</v>
      </c>
      <c r="G16" s="11">
        <f t="shared" si="1"/>
        <v>57.7</v>
      </c>
      <c r="H16" s="11">
        <f t="shared" si="1"/>
        <v>350</v>
      </c>
      <c r="I16" s="11">
        <f t="shared" si="1"/>
        <v>129.30000000000001</v>
      </c>
      <c r="J16" s="11">
        <f t="shared" si="1"/>
        <v>37.950000000000003</v>
      </c>
      <c r="K16" s="11">
        <f t="shared" si="1"/>
        <v>2.2999999999999998</v>
      </c>
      <c r="L16" s="11">
        <f t="shared" si="1"/>
        <v>0.24</v>
      </c>
      <c r="M16" s="11">
        <f t="shared" si="1"/>
        <v>1.91</v>
      </c>
    </row>
    <row r="17" spans="1:13" ht="19.5" customHeight="1" x14ac:dyDescent="0.3">
      <c r="A17" s="69" t="s">
        <v>117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1"/>
    </row>
    <row r="18" spans="1:13" ht="28.5" customHeight="1" x14ac:dyDescent="0.3">
      <c r="A18" s="7" t="s">
        <v>118</v>
      </c>
      <c r="B18" s="8" t="s">
        <v>119</v>
      </c>
      <c r="C18" s="7" t="s">
        <v>46</v>
      </c>
      <c r="D18" s="7" t="s">
        <v>67</v>
      </c>
      <c r="E18" s="7" t="s">
        <v>120</v>
      </c>
      <c r="F18" s="7" t="s">
        <v>121</v>
      </c>
      <c r="G18" s="7" t="s">
        <v>122</v>
      </c>
      <c r="H18" s="7" t="s">
        <v>123</v>
      </c>
      <c r="I18" s="7" t="s">
        <v>124</v>
      </c>
      <c r="J18" s="7" t="s">
        <v>125</v>
      </c>
      <c r="K18" s="7" t="s">
        <v>126</v>
      </c>
      <c r="L18" s="7" t="s">
        <v>105</v>
      </c>
      <c r="M18" s="7" t="s">
        <v>127</v>
      </c>
    </row>
    <row r="19" spans="1:13" ht="28.5" customHeight="1" x14ac:dyDescent="0.3">
      <c r="A19" s="7" t="s">
        <v>128</v>
      </c>
      <c r="B19" s="8" t="s">
        <v>129</v>
      </c>
      <c r="C19" s="7" t="s">
        <v>46</v>
      </c>
      <c r="D19" s="7" t="s">
        <v>130</v>
      </c>
      <c r="E19" s="7" t="s">
        <v>131</v>
      </c>
      <c r="F19" s="7" t="s">
        <v>132</v>
      </c>
      <c r="G19" s="7" t="s">
        <v>133</v>
      </c>
      <c r="H19" s="7" t="s">
        <v>134</v>
      </c>
      <c r="I19" s="7" t="s">
        <v>135</v>
      </c>
      <c r="J19" s="7" t="s">
        <v>136</v>
      </c>
      <c r="K19" s="7" t="s">
        <v>137</v>
      </c>
      <c r="L19" s="7" t="s">
        <v>105</v>
      </c>
      <c r="M19" s="7" t="s">
        <v>138</v>
      </c>
    </row>
    <row r="20" spans="1:13" ht="28.5" customHeight="1" x14ac:dyDescent="0.3">
      <c r="A20" s="7" t="s">
        <v>139</v>
      </c>
      <c r="B20" s="8" t="s">
        <v>140</v>
      </c>
      <c r="C20" s="7" t="s">
        <v>46</v>
      </c>
      <c r="D20" s="7" t="s">
        <v>141</v>
      </c>
      <c r="E20" s="7" t="s">
        <v>142</v>
      </c>
      <c r="F20" s="7" t="s">
        <v>143</v>
      </c>
      <c r="G20" s="7" t="s">
        <v>144</v>
      </c>
      <c r="H20" s="7" t="s">
        <v>145</v>
      </c>
      <c r="I20" s="7" t="s">
        <v>146</v>
      </c>
      <c r="J20" s="7" t="s">
        <v>147</v>
      </c>
      <c r="K20" s="7" t="s">
        <v>82</v>
      </c>
      <c r="L20" s="7" t="s">
        <v>148</v>
      </c>
      <c r="M20" s="7" t="s">
        <v>149</v>
      </c>
    </row>
    <row r="21" spans="1:13" ht="27.6" customHeight="1" x14ac:dyDescent="0.3">
      <c r="A21" s="7" t="s">
        <v>150</v>
      </c>
      <c r="B21" s="8" t="s">
        <v>151</v>
      </c>
      <c r="C21" s="7" t="s">
        <v>46</v>
      </c>
      <c r="D21" s="7" t="s">
        <v>152</v>
      </c>
      <c r="E21" s="7" t="s">
        <v>153</v>
      </c>
      <c r="F21" s="7" t="s">
        <v>154</v>
      </c>
      <c r="G21" s="7" t="s">
        <v>155</v>
      </c>
      <c r="H21" s="7" t="s">
        <v>156</v>
      </c>
      <c r="I21" s="7" t="s">
        <v>157</v>
      </c>
      <c r="J21" s="7" t="s">
        <v>158</v>
      </c>
      <c r="K21" s="7" t="s">
        <v>159</v>
      </c>
      <c r="L21" s="7" t="s">
        <v>148</v>
      </c>
      <c r="M21" s="7" t="s">
        <v>61</v>
      </c>
    </row>
    <row r="22" spans="1:13" ht="21.6" customHeight="1" x14ac:dyDescent="0.3">
      <c r="A22" s="7" t="s">
        <v>160</v>
      </c>
      <c r="B22" s="8" t="s">
        <v>161</v>
      </c>
      <c r="C22" s="7" t="s">
        <v>46</v>
      </c>
      <c r="D22" s="7" t="s">
        <v>59</v>
      </c>
      <c r="E22" s="7" t="s">
        <v>162</v>
      </c>
      <c r="F22" s="7" t="s">
        <v>79</v>
      </c>
      <c r="G22" s="7" t="s">
        <v>163</v>
      </c>
      <c r="H22" s="7" t="s">
        <v>164</v>
      </c>
      <c r="I22" s="7" t="s">
        <v>165</v>
      </c>
      <c r="J22" s="7" t="s">
        <v>166</v>
      </c>
      <c r="K22" s="7" t="s">
        <v>167</v>
      </c>
      <c r="L22" s="7" t="s">
        <v>168</v>
      </c>
      <c r="M22" s="7" t="s">
        <v>169</v>
      </c>
    </row>
    <row r="23" spans="1:13" ht="21" customHeight="1" x14ac:dyDescent="0.3">
      <c r="A23" s="7" t="s">
        <v>170</v>
      </c>
      <c r="B23" s="8" t="s">
        <v>171</v>
      </c>
      <c r="C23" s="7" t="s">
        <v>46</v>
      </c>
      <c r="D23" s="7" t="s">
        <v>67</v>
      </c>
      <c r="E23" s="7" t="s">
        <v>172</v>
      </c>
      <c r="F23" s="7" t="s">
        <v>173</v>
      </c>
      <c r="G23" s="7" t="s">
        <v>174</v>
      </c>
      <c r="H23" s="7" t="s">
        <v>175</v>
      </c>
      <c r="I23" s="7" t="s">
        <v>176</v>
      </c>
      <c r="J23" s="7" t="s">
        <v>177</v>
      </c>
      <c r="K23" s="7" t="s">
        <v>178</v>
      </c>
      <c r="L23" s="7" t="s">
        <v>179</v>
      </c>
      <c r="M23" s="7" t="s">
        <v>61</v>
      </c>
    </row>
    <row r="24" spans="1:13" s="20" customFormat="1" ht="21" customHeight="1" x14ac:dyDescent="0.3">
      <c r="A24" s="10"/>
      <c r="B24" s="10" t="s">
        <v>93</v>
      </c>
      <c r="C24" s="9"/>
      <c r="D24" s="14">
        <v>955</v>
      </c>
      <c r="E24" s="11">
        <f t="shared" ref="E24:M24" si="2">E18+E19+E20+E21+E22+E23</f>
        <v>25.800000000000004</v>
      </c>
      <c r="F24" s="11">
        <f t="shared" si="2"/>
        <v>29.9</v>
      </c>
      <c r="G24" s="11">
        <f t="shared" si="2"/>
        <v>154.6</v>
      </c>
      <c r="H24" s="11">
        <f t="shared" si="2"/>
        <v>1006</v>
      </c>
      <c r="I24" s="11">
        <f t="shared" si="2"/>
        <v>161.47</v>
      </c>
      <c r="J24" s="11">
        <f t="shared" si="2"/>
        <v>138.30000000000001</v>
      </c>
      <c r="K24" s="11">
        <v>10.8</v>
      </c>
      <c r="L24" s="11">
        <f t="shared" si="2"/>
        <v>0.48000000000000004</v>
      </c>
      <c r="M24" s="11">
        <f t="shared" si="2"/>
        <v>26.8</v>
      </c>
    </row>
    <row r="25" spans="1:13" ht="19.5" customHeight="1" x14ac:dyDescent="0.3">
      <c r="A25" s="69" t="s">
        <v>180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1"/>
    </row>
    <row r="26" spans="1:13" ht="21" customHeight="1" x14ac:dyDescent="0.3">
      <c r="A26" s="8" t="s">
        <v>181</v>
      </c>
      <c r="B26" s="8" t="s">
        <v>182</v>
      </c>
      <c r="C26" s="7" t="s">
        <v>46</v>
      </c>
      <c r="D26" s="7" t="s">
        <v>59</v>
      </c>
      <c r="E26" s="7" t="s">
        <v>183</v>
      </c>
      <c r="F26" s="7" t="s">
        <v>183</v>
      </c>
      <c r="G26" s="7" t="s">
        <v>184</v>
      </c>
      <c r="H26" s="7" t="s">
        <v>123</v>
      </c>
      <c r="I26" s="7" t="s">
        <v>185</v>
      </c>
      <c r="J26" s="7" t="s">
        <v>61</v>
      </c>
      <c r="K26" s="7" t="s">
        <v>186</v>
      </c>
      <c r="L26" s="7" t="s">
        <v>79</v>
      </c>
      <c r="M26" s="7" t="s">
        <v>187</v>
      </c>
    </row>
    <row r="27" spans="1:13" ht="22.8" customHeight="1" x14ac:dyDescent="0.3">
      <c r="A27" s="8" t="s">
        <v>181</v>
      </c>
      <c r="B27" s="8" t="s">
        <v>188</v>
      </c>
      <c r="C27" s="7" t="s">
        <v>46</v>
      </c>
      <c r="D27" s="7" t="s">
        <v>59</v>
      </c>
      <c r="E27" s="7" t="s">
        <v>69</v>
      </c>
      <c r="F27" s="7" t="s">
        <v>60</v>
      </c>
      <c r="G27" s="7" t="s">
        <v>189</v>
      </c>
      <c r="H27" s="7" t="s">
        <v>190</v>
      </c>
      <c r="I27" s="7" t="s">
        <v>191</v>
      </c>
      <c r="J27" s="7" t="s">
        <v>192</v>
      </c>
      <c r="K27" s="7" t="s">
        <v>60</v>
      </c>
      <c r="L27" s="7" t="s">
        <v>61</v>
      </c>
      <c r="M27" s="7" t="s">
        <v>193</v>
      </c>
    </row>
    <row r="28" spans="1:13" ht="20.399999999999999" customHeight="1" x14ac:dyDescent="0.3">
      <c r="A28" s="8" t="s">
        <v>181</v>
      </c>
      <c r="B28" s="8" t="s">
        <v>194</v>
      </c>
      <c r="C28" s="7" t="s">
        <v>46</v>
      </c>
      <c r="D28" s="7" t="s">
        <v>195</v>
      </c>
      <c r="E28" s="7" t="s">
        <v>173</v>
      </c>
      <c r="F28" s="7" t="s">
        <v>154</v>
      </c>
      <c r="G28" s="7" t="s">
        <v>196</v>
      </c>
      <c r="H28" s="7" t="s">
        <v>197</v>
      </c>
      <c r="I28" s="7" t="s">
        <v>198</v>
      </c>
      <c r="J28" s="7" t="s">
        <v>61</v>
      </c>
      <c r="K28" s="7" t="s">
        <v>61</v>
      </c>
      <c r="L28" s="7" t="s">
        <v>61</v>
      </c>
      <c r="M28" s="7" t="s">
        <v>92</v>
      </c>
    </row>
    <row r="29" spans="1:13" s="20" customFormat="1" ht="21" customHeight="1" x14ac:dyDescent="0.3">
      <c r="A29" s="10"/>
      <c r="B29" s="10" t="s">
        <v>93</v>
      </c>
      <c r="C29" s="9"/>
      <c r="D29" s="14">
        <f>D26+D27+D28</f>
        <v>440</v>
      </c>
      <c r="E29" s="11">
        <f t="shared" ref="E29:M29" si="3">E26+E27+E28</f>
        <v>3</v>
      </c>
      <c r="F29" s="11">
        <f t="shared" si="3"/>
        <v>5.7</v>
      </c>
      <c r="G29" s="11">
        <f t="shared" si="3"/>
        <v>36.200000000000003</v>
      </c>
      <c r="H29" s="11">
        <f t="shared" si="3"/>
        <v>237.3</v>
      </c>
      <c r="I29" s="11">
        <f t="shared" si="3"/>
        <v>46</v>
      </c>
      <c r="J29" s="11">
        <f t="shared" si="3"/>
        <v>0.4</v>
      </c>
      <c r="K29" s="11">
        <f t="shared" si="3"/>
        <v>3.16</v>
      </c>
      <c r="L29" s="11">
        <f t="shared" si="3"/>
        <v>0.1</v>
      </c>
      <c r="M29" s="11">
        <f t="shared" si="3"/>
        <v>31.01</v>
      </c>
    </row>
    <row r="30" spans="1:13" ht="19.5" customHeight="1" x14ac:dyDescent="0.3">
      <c r="A30" s="69" t="s">
        <v>199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1"/>
    </row>
    <row r="31" spans="1:13" ht="28.5" customHeight="1" x14ac:dyDescent="0.3">
      <c r="A31" s="8" t="s">
        <v>200</v>
      </c>
      <c r="B31" s="8" t="s">
        <v>201</v>
      </c>
      <c r="C31" s="7" t="s">
        <v>46</v>
      </c>
      <c r="D31" s="7" t="s">
        <v>67</v>
      </c>
      <c r="E31" s="7" t="s">
        <v>183</v>
      </c>
      <c r="F31" s="7" t="s">
        <v>154</v>
      </c>
      <c r="G31" s="7" t="s">
        <v>202</v>
      </c>
      <c r="H31" s="7" t="s">
        <v>203</v>
      </c>
      <c r="I31" s="7" t="s">
        <v>204</v>
      </c>
      <c r="J31" s="7" t="s">
        <v>205</v>
      </c>
      <c r="K31" s="7" t="s">
        <v>206</v>
      </c>
      <c r="L31" s="7" t="s">
        <v>64</v>
      </c>
      <c r="M31" s="7" t="s">
        <v>207</v>
      </c>
    </row>
    <row r="32" spans="1:13" ht="21.6" customHeight="1" x14ac:dyDescent="0.3">
      <c r="A32" s="8" t="s">
        <v>208</v>
      </c>
      <c r="B32" s="8" t="s">
        <v>209</v>
      </c>
      <c r="C32" s="7" t="s">
        <v>46</v>
      </c>
      <c r="D32" s="7" t="s">
        <v>210</v>
      </c>
      <c r="E32" s="7" t="s">
        <v>211</v>
      </c>
      <c r="F32" s="7" t="s">
        <v>212</v>
      </c>
      <c r="G32" s="7" t="s">
        <v>213</v>
      </c>
      <c r="H32" s="7" t="s">
        <v>214</v>
      </c>
      <c r="I32" s="7" t="s">
        <v>215</v>
      </c>
      <c r="J32" s="7" t="s">
        <v>216</v>
      </c>
      <c r="K32" s="7" t="s">
        <v>217</v>
      </c>
      <c r="L32" s="7" t="s">
        <v>168</v>
      </c>
      <c r="M32" s="7" t="s">
        <v>218</v>
      </c>
    </row>
    <row r="33" spans="1:13" ht="21.6" customHeight="1" x14ac:dyDescent="0.3">
      <c r="A33" s="8" t="s">
        <v>219</v>
      </c>
      <c r="B33" s="8" t="s">
        <v>220</v>
      </c>
      <c r="C33" s="7" t="s">
        <v>46</v>
      </c>
      <c r="D33" s="7" t="s">
        <v>59</v>
      </c>
      <c r="E33" s="7" t="s">
        <v>221</v>
      </c>
      <c r="F33" s="7" t="s">
        <v>222</v>
      </c>
      <c r="G33" s="7" t="s">
        <v>223</v>
      </c>
      <c r="H33" s="7" t="s">
        <v>224</v>
      </c>
      <c r="I33" s="7" t="s">
        <v>225</v>
      </c>
      <c r="J33" s="7" t="s">
        <v>226</v>
      </c>
      <c r="K33" s="7" t="s">
        <v>179</v>
      </c>
      <c r="L33" s="7" t="s">
        <v>227</v>
      </c>
      <c r="M33" s="7" t="s">
        <v>90</v>
      </c>
    </row>
    <row r="34" spans="1:13" ht="22.8" customHeight="1" x14ac:dyDescent="0.3">
      <c r="A34" s="8" t="s">
        <v>228</v>
      </c>
      <c r="B34" s="8" t="s">
        <v>229</v>
      </c>
      <c r="C34" s="7" t="s">
        <v>46</v>
      </c>
      <c r="D34" s="7" t="s">
        <v>59</v>
      </c>
      <c r="E34" s="7" t="s">
        <v>60</v>
      </c>
      <c r="F34" s="7" t="s">
        <v>61</v>
      </c>
      <c r="G34" s="7" t="s">
        <v>230</v>
      </c>
      <c r="H34" s="7" t="s">
        <v>231</v>
      </c>
      <c r="I34" s="7" t="s">
        <v>232</v>
      </c>
      <c r="J34" s="7" t="s">
        <v>233</v>
      </c>
      <c r="K34" s="7" t="s">
        <v>168</v>
      </c>
      <c r="L34" s="7" t="s">
        <v>61</v>
      </c>
      <c r="M34" s="7" t="s">
        <v>234</v>
      </c>
    </row>
    <row r="35" spans="1:13" ht="22.8" customHeight="1" x14ac:dyDescent="0.3">
      <c r="A35" s="8" t="s">
        <v>170</v>
      </c>
      <c r="B35" s="8" t="s">
        <v>171</v>
      </c>
      <c r="C35" s="7" t="s">
        <v>46</v>
      </c>
      <c r="D35" s="7" t="s">
        <v>235</v>
      </c>
      <c r="E35" s="7" t="s">
        <v>236</v>
      </c>
      <c r="F35" s="7" t="s">
        <v>237</v>
      </c>
      <c r="G35" s="7" t="s">
        <v>143</v>
      </c>
      <c r="H35" s="7" t="s">
        <v>238</v>
      </c>
      <c r="I35" s="7" t="s">
        <v>239</v>
      </c>
      <c r="J35" s="7" t="s">
        <v>240</v>
      </c>
      <c r="K35" s="7" t="s">
        <v>241</v>
      </c>
      <c r="L35" s="7" t="s">
        <v>218</v>
      </c>
      <c r="M35" s="7" t="s">
        <v>61</v>
      </c>
    </row>
    <row r="36" spans="1:13" ht="23.4" customHeight="1" x14ac:dyDescent="0.3">
      <c r="A36" s="7" t="s">
        <v>65</v>
      </c>
      <c r="B36" s="8" t="s">
        <v>66</v>
      </c>
      <c r="C36" s="7" t="s">
        <v>46</v>
      </c>
      <c r="D36" s="7" t="s">
        <v>67</v>
      </c>
      <c r="E36" s="7" t="s">
        <v>68</v>
      </c>
      <c r="F36" s="7" t="s">
        <v>69</v>
      </c>
      <c r="G36" s="7" t="s">
        <v>70</v>
      </c>
      <c r="H36" s="7" t="s">
        <v>71</v>
      </c>
      <c r="I36" s="7" t="s">
        <v>72</v>
      </c>
      <c r="J36" s="7" t="s">
        <v>73</v>
      </c>
      <c r="K36" s="7" t="s">
        <v>74</v>
      </c>
      <c r="L36" s="7" t="s">
        <v>75</v>
      </c>
      <c r="M36" s="7" t="s">
        <v>61</v>
      </c>
    </row>
    <row r="37" spans="1:13" s="20" customFormat="1" ht="21" customHeight="1" x14ac:dyDescent="0.3">
      <c r="A37" s="10"/>
      <c r="B37" s="10" t="s">
        <v>93</v>
      </c>
      <c r="C37" s="9"/>
      <c r="D37" s="14">
        <v>756</v>
      </c>
      <c r="E37" s="11">
        <f t="shared" ref="E37:M37" si="4">E31+E32+E33+E34+E35+E36</f>
        <v>30.5</v>
      </c>
      <c r="F37" s="11">
        <f t="shared" si="4"/>
        <v>33.1</v>
      </c>
      <c r="G37" s="11">
        <f t="shared" si="4"/>
        <v>115.2</v>
      </c>
      <c r="H37" s="11">
        <f t="shared" si="4"/>
        <v>750.5</v>
      </c>
      <c r="I37" s="11">
        <f t="shared" si="4"/>
        <v>128.96</v>
      </c>
      <c r="J37" s="11">
        <f t="shared" si="4"/>
        <v>133.78</v>
      </c>
      <c r="K37" s="11">
        <f t="shared" si="4"/>
        <v>6.21</v>
      </c>
      <c r="L37" s="11">
        <f t="shared" si="4"/>
        <v>0.68</v>
      </c>
      <c r="M37" s="11">
        <f t="shared" si="4"/>
        <v>23.45</v>
      </c>
    </row>
    <row r="38" spans="1:13" ht="19.5" customHeight="1" x14ac:dyDescent="0.3">
      <c r="A38" s="69" t="s">
        <v>242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1"/>
    </row>
    <row r="39" spans="1:13" ht="22.2" customHeight="1" x14ac:dyDescent="0.3">
      <c r="A39" s="8" t="s">
        <v>243</v>
      </c>
      <c r="B39" s="8" t="s">
        <v>244</v>
      </c>
      <c r="C39" s="7" t="s">
        <v>46</v>
      </c>
      <c r="D39" s="7" t="s">
        <v>59</v>
      </c>
      <c r="E39" s="7" t="s">
        <v>207</v>
      </c>
      <c r="F39" s="7" t="s">
        <v>245</v>
      </c>
      <c r="G39" s="7" t="s">
        <v>189</v>
      </c>
      <c r="H39" s="7" t="s">
        <v>246</v>
      </c>
      <c r="I39" s="7" t="s">
        <v>247</v>
      </c>
      <c r="J39" s="7" t="s">
        <v>248</v>
      </c>
      <c r="K39" s="7" t="s">
        <v>60</v>
      </c>
      <c r="L39" s="7" t="s">
        <v>168</v>
      </c>
      <c r="M39" s="7" t="s">
        <v>249</v>
      </c>
    </row>
    <row r="40" spans="1:13" s="20" customFormat="1" ht="21.6" customHeight="1" x14ac:dyDescent="0.3">
      <c r="A40" s="15"/>
      <c r="B40" s="15" t="s">
        <v>250</v>
      </c>
      <c r="C40" s="15"/>
      <c r="D40" s="16"/>
      <c r="E40" s="17">
        <f>E12+E16+E24+E29+E37+E39</f>
        <v>98.100000000000009</v>
      </c>
      <c r="F40" s="17">
        <f t="shared" ref="F40:M40" si="5">F12+F16+F24+F29+F37+F39</f>
        <v>109.8</v>
      </c>
      <c r="G40" s="17">
        <f t="shared" si="5"/>
        <v>460.99999999999994</v>
      </c>
      <c r="H40" s="17">
        <f t="shared" si="5"/>
        <v>3112.06</v>
      </c>
      <c r="I40" s="17">
        <f t="shared" si="5"/>
        <v>1203.71</v>
      </c>
      <c r="J40" s="17">
        <f t="shared" si="5"/>
        <v>449.24999999999994</v>
      </c>
      <c r="K40" s="17">
        <f t="shared" si="5"/>
        <v>26.94</v>
      </c>
      <c r="L40" s="17">
        <f t="shared" si="5"/>
        <v>1.9800000000000004</v>
      </c>
      <c r="M40" s="17">
        <f t="shared" si="5"/>
        <v>85.4</v>
      </c>
    </row>
  </sheetData>
  <mergeCells count="14">
    <mergeCell ref="A13:M13"/>
    <mergeCell ref="A17:M17"/>
    <mergeCell ref="A25:M25"/>
    <mergeCell ref="A30:M30"/>
    <mergeCell ref="A38:M38"/>
    <mergeCell ref="A1:N1"/>
    <mergeCell ref="A2:N2"/>
    <mergeCell ref="E4:H4"/>
    <mergeCell ref="I4:M4"/>
    <mergeCell ref="A6:M6"/>
    <mergeCell ref="A4:A5"/>
    <mergeCell ref="B4:B5"/>
    <mergeCell ref="C4:C5"/>
    <mergeCell ref="D4:D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A16" workbookViewId="0">
      <selection activeCell="H16" sqref="H16"/>
    </sheetView>
  </sheetViews>
  <sheetFormatPr defaultColWidth="9" defaultRowHeight="13.8" x14ac:dyDescent="0.3"/>
  <cols>
    <col min="1" max="1" width="5.109375" style="4" customWidth="1"/>
    <col min="2" max="2" width="23.88671875" style="4" customWidth="1"/>
    <col min="3" max="3" width="9" style="4" customWidth="1"/>
    <col min="4" max="16384" width="9" style="4"/>
  </cols>
  <sheetData>
    <row r="1" spans="1:14" ht="17.399999999999999" x14ac:dyDescent="0.3">
      <c r="A1" s="59" t="s">
        <v>251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3" spans="1:14" x14ac:dyDescent="0.3">
      <c r="A3" s="65" t="s">
        <v>33</v>
      </c>
      <c r="B3" s="65" t="s">
        <v>34</v>
      </c>
      <c r="C3" s="67" t="s">
        <v>35</v>
      </c>
      <c r="D3" s="65" t="s">
        <v>36</v>
      </c>
      <c r="E3" s="60" t="s">
        <v>37</v>
      </c>
      <c r="F3" s="61"/>
      <c r="G3" s="61"/>
      <c r="H3" s="62"/>
      <c r="I3" s="60" t="s">
        <v>38</v>
      </c>
      <c r="J3" s="61"/>
      <c r="K3" s="61"/>
      <c r="L3" s="61"/>
      <c r="M3" s="62"/>
    </row>
    <row r="4" spans="1:14" ht="27.6" x14ac:dyDescent="0.3">
      <c r="A4" s="66"/>
      <c r="B4" s="66"/>
      <c r="C4" s="68"/>
      <c r="D4" s="66"/>
      <c r="E4" s="5" t="s">
        <v>39</v>
      </c>
      <c r="F4" s="5" t="s">
        <v>40</v>
      </c>
      <c r="G4" s="5" t="s">
        <v>41</v>
      </c>
      <c r="H4" s="6" t="s">
        <v>42</v>
      </c>
      <c r="I4" s="5" t="s">
        <v>21</v>
      </c>
      <c r="J4" s="5" t="s">
        <v>22</v>
      </c>
      <c r="K4" s="5" t="s">
        <v>23</v>
      </c>
      <c r="L4" s="5" t="s">
        <v>24</v>
      </c>
      <c r="M4" s="5" t="s">
        <v>25</v>
      </c>
    </row>
    <row r="5" spans="1:14" ht="19.5" customHeight="1" x14ac:dyDescent="0.3">
      <c r="A5" s="60" t="s">
        <v>43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4" ht="28.5" customHeight="1" x14ac:dyDescent="0.3">
      <c r="A6" s="7" t="s">
        <v>252</v>
      </c>
      <c r="B6" s="8" t="s">
        <v>253</v>
      </c>
      <c r="C6" s="7" t="s">
        <v>46</v>
      </c>
      <c r="D6" s="7" t="s">
        <v>254</v>
      </c>
      <c r="E6" s="7" t="s">
        <v>255</v>
      </c>
      <c r="F6" s="7" t="s">
        <v>256</v>
      </c>
      <c r="G6" s="7" t="s">
        <v>257</v>
      </c>
      <c r="H6" s="7" t="s">
        <v>258</v>
      </c>
      <c r="I6" s="7" t="s">
        <v>259</v>
      </c>
      <c r="J6" s="7" t="s">
        <v>260</v>
      </c>
      <c r="K6" s="7" t="s">
        <v>261</v>
      </c>
      <c r="L6" s="7" t="s">
        <v>218</v>
      </c>
      <c r="M6" s="7" t="s">
        <v>262</v>
      </c>
    </row>
    <row r="7" spans="1:14" ht="28.5" customHeight="1" x14ac:dyDescent="0.3">
      <c r="A7" s="8" t="s">
        <v>263</v>
      </c>
      <c r="B7" s="8" t="s">
        <v>264</v>
      </c>
      <c r="C7" s="7" t="s">
        <v>46</v>
      </c>
      <c r="D7" s="7" t="s">
        <v>59</v>
      </c>
      <c r="E7" s="7" t="s">
        <v>265</v>
      </c>
      <c r="F7" s="7" t="s">
        <v>236</v>
      </c>
      <c r="G7" s="7" t="s">
        <v>266</v>
      </c>
      <c r="H7" s="7" t="s">
        <v>123</v>
      </c>
      <c r="I7" s="7" t="s">
        <v>267</v>
      </c>
      <c r="J7" s="7" t="s">
        <v>268</v>
      </c>
      <c r="K7" s="7" t="s">
        <v>169</v>
      </c>
      <c r="L7" s="7" t="s">
        <v>64</v>
      </c>
      <c r="M7" s="7" t="s">
        <v>116</v>
      </c>
    </row>
    <row r="8" spans="1:14" ht="20.399999999999999" customHeight="1" x14ac:dyDescent="0.3">
      <c r="A8" s="7" t="s">
        <v>65</v>
      </c>
      <c r="B8" s="8" t="s">
        <v>66</v>
      </c>
      <c r="C8" s="7" t="s">
        <v>46</v>
      </c>
      <c r="D8" s="7" t="s">
        <v>67</v>
      </c>
      <c r="E8" s="7" t="s">
        <v>68</v>
      </c>
      <c r="F8" s="7" t="s">
        <v>69</v>
      </c>
      <c r="G8" s="7" t="s">
        <v>70</v>
      </c>
      <c r="H8" s="7" t="s">
        <v>71</v>
      </c>
      <c r="I8" s="7" t="s">
        <v>72</v>
      </c>
      <c r="J8" s="7" t="s">
        <v>73</v>
      </c>
      <c r="K8" s="7" t="s">
        <v>74</v>
      </c>
      <c r="L8" s="7" t="s">
        <v>75</v>
      </c>
      <c r="M8" s="7" t="s">
        <v>61</v>
      </c>
    </row>
    <row r="9" spans="1:14" ht="28.5" customHeight="1" x14ac:dyDescent="0.3">
      <c r="A9" s="7" t="s">
        <v>76</v>
      </c>
      <c r="B9" s="8" t="s">
        <v>77</v>
      </c>
      <c r="C9" s="7" t="s">
        <v>46</v>
      </c>
      <c r="D9" s="7" t="s">
        <v>78</v>
      </c>
      <c r="E9" s="7" t="s">
        <v>79</v>
      </c>
      <c r="F9" s="7" t="s">
        <v>80</v>
      </c>
      <c r="G9" s="7" t="s">
        <v>79</v>
      </c>
      <c r="H9" s="7" t="s">
        <v>81</v>
      </c>
      <c r="I9" s="7" t="s">
        <v>82</v>
      </c>
      <c r="J9" s="7" t="s">
        <v>61</v>
      </c>
      <c r="K9" s="7" t="s">
        <v>83</v>
      </c>
      <c r="L9" s="7" t="s">
        <v>61</v>
      </c>
      <c r="M9" s="7" t="s">
        <v>61</v>
      </c>
    </row>
    <row r="10" spans="1:14" s="20" customFormat="1" ht="21" customHeight="1" x14ac:dyDescent="0.3">
      <c r="A10" s="9"/>
      <c r="B10" s="10" t="s">
        <v>93</v>
      </c>
      <c r="C10" s="9"/>
      <c r="D10" s="9" t="s">
        <v>269</v>
      </c>
      <c r="E10" s="11">
        <f t="shared" ref="E10:M10" si="0">E6+E7+E8+E9</f>
        <v>34.6</v>
      </c>
      <c r="F10" s="11">
        <f t="shared" si="0"/>
        <v>42.400000000000006</v>
      </c>
      <c r="G10" s="11">
        <f t="shared" si="0"/>
        <v>124.69999999999999</v>
      </c>
      <c r="H10" s="11">
        <f t="shared" si="0"/>
        <v>1049</v>
      </c>
      <c r="I10" s="11">
        <f t="shared" si="0"/>
        <v>613.96</v>
      </c>
      <c r="J10" s="11">
        <f t="shared" si="0"/>
        <v>103.02000000000001</v>
      </c>
      <c r="K10" s="11">
        <f t="shared" si="0"/>
        <v>3.58</v>
      </c>
      <c r="L10" s="11">
        <f t="shared" si="0"/>
        <v>0.32</v>
      </c>
      <c r="M10" s="11">
        <f t="shared" si="0"/>
        <v>1.3</v>
      </c>
    </row>
    <row r="11" spans="1:14" ht="19.5" customHeight="1" x14ac:dyDescent="0.3">
      <c r="A11" s="69" t="s">
        <v>95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1"/>
    </row>
    <row r="12" spans="1:14" ht="20.399999999999999" customHeight="1" x14ac:dyDescent="0.3">
      <c r="A12" s="7" t="s">
        <v>270</v>
      </c>
      <c r="B12" s="8" t="s">
        <v>271</v>
      </c>
      <c r="C12" s="7" t="s">
        <v>46</v>
      </c>
      <c r="D12" s="7" t="s">
        <v>67</v>
      </c>
      <c r="E12" s="7" t="s">
        <v>272</v>
      </c>
      <c r="F12" s="7" t="s">
        <v>196</v>
      </c>
      <c r="G12" s="7" t="s">
        <v>273</v>
      </c>
      <c r="H12" s="7" t="s">
        <v>274</v>
      </c>
      <c r="I12" s="7" t="s">
        <v>275</v>
      </c>
      <c r="J12" s="7" t="s">
        <v>276</v>
      </c>
      <c r="K12" s="7" t="s">
        <v>277</v>
      </c>
      <c r="L12" s="7" t="s">
        <v>168</v>
      </c>
      <c r="M12" s="7" t="s">
        <v>61</v>
      </c>
    </row>
    <row r="13" spans="1:14" ht="20.399999999999999" customHeight="1" x14ac:dyDescent="0.3">
      <c r="A13" s="7" t="s">
        <v>278</v>
      </c>
      <c r="B13" s="8" t="s">
        <v>279</v>
      </c>
      <c r="C13" s="7" t="s">
        <v>46</v>
      </c>
      <c r="D13" s="7" t="s">
        <v>59</v>
      </c>
      <c r="E13" s="7" t="s">
        <v>207</v>
      </c>
      <c r="F13" s="7" t="s">
        <v>280</v>
      </c>
      <c r="G13" s="7" t="s">
        <v>281</v>
      </c>
      <c r="H13" s="7" t="s">
        <v>282</v>
      </c>
      <c r="I13" s="7" t="s">
        <v>283</v>
      </c>
      <c r="J13" s="7" t="s">
        <v>284</v>
      </c>
      <c r="K13" s="7" t="s">
        <v>179</v>
      </c>
      <c r="L13" s="7" t="s">
        <v>168</v>
      </c>
      <c r="M13" s="7" t="s">
        <v>285</v>
      </c>
    </row>
    <row r="14" spans="1:14" s="20" customFormat="1" ht="21" customHeight="1" x14ac:dyDescent="0.3">
      <c r="A14" s="9"/>
      <c r="B14" s="10" t="s">
        <v>93</v>
      </c>
      <c r="C14" s="10"/>
      <c r="D14" s="14">
        <f>D12+D13</f>
        <v>300</v>
      </c>
      <c r="E14" s="11">
        <f t="shared" ref="E14:M14" si="1">E12+E13</f>
        <v>12.600000000000001</v>
      </c>
      <c r="F14" s="11">
        <f t="shared" si="1"/>
        <v>16.3</v>
      </c>
      <c r="G14" s="11">
        <f t="shared" si="1"/>
        <v>59.4</v>
      </c>
      <c r="H14" s="11">
        <f t="shared" si="1"/>
        <v>439</v>
      </c>
      <c r="I14" s="11">
        <f t="shared" si="1"/>
        <v>236.10999999999999</v>
      </c>
      <c r="J14" s="11">
        <f t="shared" si="1"/>
        <v>34.120000000000005</v>
      </c>
      <c r="K14" s="11">
        <f t="shared" si="1"/>
        <v>0.89999999999999991</v>
      </c>
      <c r="L14" s="11">
        <f t="shared" si="1"/>
        <v>0.12</v>
      </c>
      <c r="M14" s="11">
        <f t="shared" si="1"/>
        <v>1.0900000000000001</v>
      </c>
    </row>
    <row r="15" spans="1:14" ht="19.5" customHeight="1" x14ac:dyDescent="0.3">
      <c r="A15" s="69" t="s">
        <v>117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1"/>
    </row>
    <row r="16" spans="1:14" ht="23.4" customHeight="1" x14ac:dyDescent="0.3">
      <c r="A16" s="7" t="s">
        <v>286</v>
      </c>
      <c r="B16" s="8" t="s">
        <v>287</v>
      </c>
      <c r="C16" s="7" t="s">
        <v>46</v>
      </c>
      <c r="D16" s="7" t="s">
        <v>67</v>
      </c>
      <c r="E16" s="7" t="s">
        <v>183</v>
      </c>
      <c r="F16" s="7" t="s">
        <v>121</v>
      </c>
      <c r="G16" s="7" t="s">
        <v>288</v>
      </c>
      <c r="H16" s="7" t="s">
        <v>289</v>
      </c>
      <c r="I16" s="7" t="s">
        <v>290</v>
      </c>
      <c r="J16" s="7" t="s">
        <v>291</v>
      </c>
      <c r="K16" s="7" t="s">
        <v>292</v>
      </c>
      <c r="L16" s="7" t="s">
        <v>83</v>
      </c>
      <c r="M16" s="7" t="s">
        <v>293</v>
      </c>
    </row>
    <row r="17" spans="1:13" ht="41.4" customHeight="1" x14ac:dyDescent="0.3">
      <c r="A17" s="44">
        <v>58</v>
      </c>
      <c r="B17" s="8" t="s">
        <v>294</v>
      </c>
      <c r="C17" s="7" t="s">
        <v>46</v>
      </c>
      <c r="D17" s="7" t="s">
        <v>295</v>
      </c>
      <c r="E17" s="7" t="s">
        <v>74</v>
      </c>
      <c r="F17" s="7" t="s">
        <v>296</v>
      </c>
      <c r="G17" s="7" t="s">
        <v>297</v>
      </c>
      <c r="H17" s="7" t="s">
        <v>282</v>
      </c>
      <c r="I17" s="7" t="s">
        <v>298</v>
      </c>
      <c r="J17" s="7" t="s">
        <v>299</v>
      </c>
      <c r="K17" s="7" t="s">
        <v>300</v>
      </c>
      <c r="L17" s="7" t="s">
        <v>301</v>
      </c>
      <c r="M17" s="7" t="s">
        <v>302</v>
      </c>
    </row>
    <row r="18" spans="1:13" ht="28.5" customHeight="1" x14ac:dyDescent="0.3">
      <c r="A18" s="7" t="s">
        <v>303</v>
      </c>
      <c r="B18" s="8" t="s">
        <v>304</v>
      </c>
      <c r="C18" s="7" t="s">
        <v>46</v>
      </c>
      <c r="D18" s="7" t="s">
        <v>305</v>
      </c>
      <c r="E18" s="7" t="s">
        <v>306</v>
      </c>
      <c r="F18" s="7" t="s">
        <v>307</v>
      </c>
      <c r="G18" s="7" t="s">
        <v>183</v>
      </c>
      <c r="H18" s="7" t="s">
        <v>308</v>
      </c>
      <c r="I18" s="7" t="s">
        <v>309</v>
      </c>
      <c r="J18" s="7" t="s">
        <v>310</v>
      </c>
      <c r="K18" s="7" t="s">
        <v>311</v>
      </c>
      <c r="L18" s="7" t="s">
        <v>312</v>
      </c>
      <c r="M18" s="7" t="s">
        <v>61</v>
      </c>
    </row>
    <row r="19" spans="1:13" ht="28.5" customHeight="1" x14ac:dyDescent="0.3">
      <c r="A19" s="8" t="s">
        <v>313</v>
      </c>
      <c r="B19" s="8" t="s">
        <v>314</v>
      </c>
      <c r="C19" s="7" t="s">
        <v>46</v>
      </c>
      <c r="D19" s="7" t="s">
        <v>152</v>
      </c>
      <c r="E19" s="7" t="s">
        <v>315</v>
      </c>
      <c r="F19" s="7" t="s">
        <v>153</v>
      </c>
      <c r="G19" s="7" t="s">
        <v>316</v>
      </c>
      <c r="H19" s="7" t="s">
        <v>317</v>
      </c>
      <c r="I19" s="7" t="s">
        <v>318</v>
      </c>
      <c r="J19" s="7" t="s">
        <v>319</v>
      </c>
      <c r="K19" s="7" t="s">
        <v>115</v>
      </c>
      <c r="L19" s="7" t="s">
        <v>105</v>
      </c>
      <c r="M19" s="7" t="s">
        <v>61</v>
      </c>
    </row>
    <row r="20" spans="1:13" ht="20.399999999999999" customHeight="1" x14ac:dyDescent="0.3">
      <c r="A20" s="7" t="s">
        <v>320</v>
      </c>
      <c r="B20" s="8" t="s">
        <v>321</v>
      </c>
      <c r="C20" s="7" t="s">
        <v>46</v>
      </c>
      <c r="D20" s="7" t="s">
        <v>235</v>
      </c>
      <c r="E20" s="7" t="s">
        <v>237</v>
      </c>
      <c r="F20" s="7" t="s">
        <v>322</v>
      </c>
      <c r="G20" s="7" t="s">
        <v>323</v>
      </c>
      <c r="H20" s="7" t="s">
        <v>231</v>
      </c>
      <c r="I20" s="7" t="s">
        <v>324</v>
      </c>
      <c r="J20" s="7" t="s">
        <v>325</v>
      </c>
      <c r="K20" s="7" t="s">
        <v>60</v>
      </c>
      <c r="L20" s="7" t="s">
        <v>326</v>
      </c>
      <c r="M20" s="7" t="s">
        <v>327</v>
      </c>
    </row>
    <row r="21" spans="1:13" ht="20.399999999999999" customHeight="1" x14ac:dyDescent="0.3">
      <c r="A21" s="7" t="s">
        <v>160</v>
      </c>
      <c r="B21" s="8" t="s">
        <v>328</v>
      </c>
      <c r="C21" s="7" t="s">
        <v>46</v>
      </c>
      <c r="D21" s="7" t="s">
        <v>59</v>
      </c>
      <c r="E21" s="7" t="s">
        <v>162</v>
      </c>
      <c r="F21" s="7" t="s">
        <v>79</v>
      </c>
      <c r="G21" s="7" t="s">
        <v>163</v>
      </c>
      <c r="H21" s="7" t="s">
        <v>164</v>
      </c>
      <c r="I21" s="7" t="s">
        <v>165</v>
      </c>
      <c r="J21" s="7" t="s">
        <v>166</v>
      </c>
      <c r="K21" s="7" t="s">
        <v>167</v>
      </c>
      <c r="L21" s="7" t="s">
        <v>168</v>
      </c>
      <c r="M21" s="7" t="s">
        <v>169</v>
      </c>
    </row>
    <row r="22" spans="1:13" ht="22.2" customHeight="1" x14ac:dyDescent="0.3">
      <c r="A22" s="7" t="s">
        <v>170</v>
      </c>
      <c r="B22" s="8" t="s">
        <v>171</v>
      </c>
      <c r="C22" s="7" t="s">
        <v>46</v>
      </c>
      <c r="D22" s="7" t="s">
        <v>67</v>
      </c>
      <c r="E22" s="7" t="s">
        <v>172</v>
      </c>
      <c r="F22" s="7" t="s">
        <v>173</v>
      </c>
      <c r="G22" s="7" t="s">
        <v>174</v>
      </c>
      <c r="H22" s="7" t="s">
        <v>175</v>
      </c>
      <c r="I22" s="7" t="s">
        <v>176</v>
      </c>
      <c r="J22" s="7" t="s">
        <v>177</v>
      </c>
      <c r="K22" s="7" t="s">
        <v>178</v>
      </c>
      <c r="L22" s="7" t="s">
        <v>179</v>
      </c>
      <c r="M22" s="7" t="s">
        <v>61</v>
      </c>
    </row>
    <row r="23" spans="1:13" s="20" customFormat="1" ht="21" customHeight="1" x14ac:dyDescent="0.3">
      <c r="A23" s="10"/>
      <c r="B23" s="10" t="s">
        <v>93</v>
      </c>
      <c r="C23" s="9"/>
      <c r="D23" s="9" t="s">
        <v>329</v>
      </c>
      <c r="E23" s="11">
        <f>E16+E17+E18+E19+E20+E21+E22</f>
        <v>25.800000000000004</v>
      </c>
      <c r="F23" s="11">
        <f t="shared" ref="F23:M23" si="2">F16+F17+F18+F19+F20+F21+F22</f>
        <v>42.8</v>
      </c>
      <c r="G23" s="11">
        <f t="shared" si="2"/>
        <v>129.30000000000001</v>
      </c>
      <c r="H23" s="11">
        <f t="shared" si="2"/>
        <v>1015</v>
      </c>
      <c r="I23" s="11">
        <f t="shared" si="2"/>
        <v>147.43</v>
      </c>
      <c r="J23" s="11">
        <f t="shared" si="2"/>
        <v>105.96000000000001</v>
      </c>
      <c r="K23" s="11">
        <v>8.1</v>
      </c>
      <c r="L23" s="11">
        <f t="shared" si="2"/>
        <v>0.502</v>
      </c>
      <c r="M23" s="11">
        <f t="shared" si="2"/>
        <v>13.259999999999998</v>
      </c>
    </row>
    <row r="24" spans="1:13" ht="19.5" customHeight="1" x14ac:dyDescent="0.3">
      <c r="A24" s="69" t="s">
        <v>180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1"/>
    </row>
    <row r="25" spans="1:13" ht="22.2" customHeight="1" x14ac:dyDescent="0.3">
      <c r="A25" s="8" t="s">
        <v>181</v>
      </c>
      <c r="B25" s="8" t="s">
        <v>330</v>
      </c>
      <c r="C25" s="7" t="s">
        <v>46</v>
      </c>
      <c r="D25" s="7" t="s">
        <v>57</v>
      </c>
      <c r="E25" s="7" t="s">
        <v>331</v>
      </c>
      <c r="F25" s="7" t="s">
        <v>332</v>
      </c>
      <c r="G25" s="7" t="s">
        <v>333</v>
      </c>
      <c r="H25" s="7" t="s">
        <v>334</v>
      </c>
      <c r="I25" s="7" t="s">
        <v>185</v>
      </c>
      <c r="J25" s="7" t="s">
        <v>61</v>
      </c>
      <c r="K25" s="7" t="s">
        <v>168</v>
      </c>
      <c r="L25" s="7" t="s">
        <v>79</v>
      </c>
      <c r="M25" s="7" t="s">
        <v>187</v>
      </c>
    </row>
    <row r="26" spans="1:13" ht="20.399999999999999" customHeight="1" x14ac:dyDescent="0.3">
      <c r="A26" s="8" t="s">
        <v>181</v>
      </c>
      <c r="B26" s="8" t="s">
        <v>188</v>
      </c>
      <c r="C26" s="7" t="s">
        <v>46</v>
      </c>
      <c r="D26" s="7" t="s">
        <v>59</v>
      </c>
      <c r="E26" s="7" t="s">
        <v>69</v>
      </c>
      <c r="F26" s="7" t="s">
        <v>60</v>
      </c>
      <c r="G26" s="7" t="s">
        <v>189</v>
      </c>
      <c r="H26" s="7" t="s">
        <v>190</v>
      </c>
      <c r="I26" s="7" t="s">
        <v>191</v>
      </c>
      <c r="J26" s="7" t="s">
        <v>192</v>
      </c>
      <c r="K26" s="7" t="s">
        <v>60</v>
      </c>
      <c r="L26" s="7" t="s">
        <v>61</v>
      </c>
      <c r="M26" s="7" t="s">
        <v>193</v>
      </c>
    </row>
    <row r="27" spans="1:13" s="20" customFormat="1" ht="21" customHeight="1" x14ac:dyDescent="0.3">
      <c r="A27" s="10"/>
      <c r="B27" s="10" t="s">
        <v>93</v>
      </c>
      <c r="C27" s="9"/>
      <c r="D27" s="14">
        <f>D25+D26</f>
        <v>500</v>
      </c>
      <c r="E27" s="11">
        <f t="shared" ref="E27:M27" si="3">E25+E26</f>
        <v>2.7</v>
      </c>
      <c r="F27" s="11">
        <f t="shared" si="3"/>
        <v>1.1000000000000001</v>
      </c>
      <c r="G27" s="11">
        <f t="shared" si="3"/>
        <v>25.1</v>
      </c>
      <c r="H27" s="11">
        <f t="shared" si="3"/>
        <v>118.5</v>
      </c>
      <c r="I27" s="11">
        <f t="shared" si="3"/>
        <v>42.8</v>
      </c>
      <c r="J27" s="11">
        <f t="shared" si="3"/>
        <v>0.4</v>
      </c>
      <c r="K27" s="11">
        <f t="shared" si="3"/>
        <v>0.26</v>
      </c>
      <c r="L27" s="11">
        <f t="shared" si="3"/>
        <v>0.1</v>
      </c>
      <c r="M27" s="11">
        <f t="shared" si="3"/>
        <v>31</v>
      </c>
    </row>
    <row r="28" spans="1:13" ht="19.5" customHeight="1" x14ac:dyDescent="0.3">
      <c r="A28" s="69" t="s">
        <v>199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1"/>
    </row>
    <row r="29" spans="1:13" ht="21" customHeight="1" x14ac:dyDescent="0.3">
      <c r="A29" s="8" t="s">
        <v>335</v>
      </c>
      <c r="B29" s="8" t="s">
        <v>336</v>
      </c>
      <c r="C29" s="7" t="s">
        <v>46</v>
      </c>
      <c r="D29" s="7" t="s">
        <v>67</v>
      </c>
      <c r="E29" s="7" t="s">
        <v>173</v>
      </c>
      <c r="F29" s="7" t="s">
        <v>79</v>
      </c>
      <c r="G29" s="7" t="s">
        <v>337</v>
      </c>
      <c r="H29" s="7" t="s">
        <v>338</v>
      </c>
      <c r="I29" s="7" t="s">
        <v>339</v>
      </c>
      <c r="J29" s="7" t="s">
        <v>340</v>
      </c>
      <c r="K29" s="7" t="s">
        <v>341</v>
      </c>
      <c r="L29" s="7" t="s">
        <v>342</v>
      </c>
      <c r="M29" s="7" t="s">
        <v>343</v>
      </c>
    </row>
    <row r="30" spans="1:13" ht="21" customHeight="1" x14ac:dyDescent="0.3">
      <c r="A30" s="8" t="s">
        <v>344</v>
      </c>
      <c r="B30" s="8" t="s">
        <v>345</v>
      </c>
      <c r="C30" s="7" t="s">
        <v>46</v>
      </c>
      <c r="D30" s="7" t="s">
        <v>141</v>
      </c>
      <c r="E30" s="7" t="s">
        <v>346</v>
      </c>
      <c r="F30" s="7" t="s">
        <v>347</v>
      </c>
      <c r="G30" s="7" t="s">
        <v>111</v>
      </c>
      <c r="H30" s="7" t="s">
        <v>348</v>
      </c>
      <c r="I30" s="7" t="s">
        <v>349</v>
      </c>
      <c r="J30" s="7" t="s">
        <v>350</v>
      </c>
      <c r="K30" s="7" t="s">
        <v>56</v>
      </c>
      <c r="L30" s="7" t="s">
        <v>105</v>
      </c>
      <c r="M30" s="7" t="s">
        <v>351</v>
      </c>
    </row>
    <row r="31" spans="1:13" ht="22.2" customHeight="1" x14ac:dyDescent="0.3">
      <c r="A31" s="8" t="s">
        <v>352</v>
      </c>
      <c r="B31" s="8" t="s">
        <v>353</v>
      </c>
      <c r="C31" s="7" t="s">
        <v>46</v>
      </c>
      <c r="D31" s="7" t="s">
        <v>354</v>
      </c>
      <c r="E31" s="7" t="s">
        <v>202</v>
      </c>
      <c r="F31" s="7" t="s">
        <v>245</v>
      </c>
      <c r="G31" s="7" t="s">
        <v>355</v>
      </c>
      <c r="H31" s="7" t="s">
        <v>356</v>
      </c>
      <c r="I31" s="7" t="s">
        <v>357</v>
      </c>
      <c r="J31" s="7" t="s">
        <v>358</v>
      </c>
      <c r="K31" s="7" t="s">
        <v>359</v>
      </c>
      <c r="L31" s="7" t="s">
        <v>75</v>
      </c>
      <c r="M31" s="7" t="s">
        <v>360</v>
      </c>
    </row>
    <row r="32" spans="1:13" ht="21.6" customHeight="1" x14ac:dyDescent="0.3">
      <c r="A32" s="8" t="s">
        <v>361</v>
      </c>
      <c r="B32" s="8" t="s">
        <v>362</v>
      </c>
      <c r="C32" s="7" t="s">
        <v>46</v>
      </c>
      <c r="D32" s="7" t="s">
        <v>59</v>
      </c>
      <c r="E32" s="7" t="s">
        <v>79</v>
      </c>
      <c r="F32" s="7" t="s">
        <v>79</v>
      </c>
      <c r="G32" s="7" t="s">
        <v>363</v>
      </c>
      <c r="H32" s="7" t="s">
        <v>282</v>
      </c>
      <c r="I32" s="7" t="s">
        <v>364</v>
      </c>
      <c r="J32" s="7" t="s">
        <v>365</v>
      </c>
      <c r="K32" s="7" t="s">
        <v>366</v>
      </c>
      <c r="L32" s="7" t="s">
        <v>83</v>
      </c>
      <c r="M32" s="7" t="s">
        <v>327</v>
      </c>
    </row>
    <row r="33" spans="1:13" ht="22.2" customHeight="1" x14ac:dyDescent="0.3">
      <c r="A33" s="8" t="s">
        <v>170</v>
      </c>
      <c r="B33" s="8" t="s">
        <v>171</v>
      </c>
      <c r="C33" s="7" t="s">
        <v>46</v>
      </c>
      <c r="D33" s="7" t="s">
        <v>235</v>
      </c>
      <c r="E33" s="7" t="s">
        <v>236</v>
      </c>
      <c r="F33" s="7" t="s">
        <v>237</v>
      </c>
      <c r="G33" s="7" t="s">
        <v>143</v>
      </c>
      <c r="H33" s="7" t="s">
        <v>367</v>
      </c>
      <c r="I33" s="7" t="s">
        <v>239</v>
      </c>
      <c r="J33" s="7" t="s">
        <v>240</v>
      </c>
      <c r="K33" s="7" t="s">
        <v>241</v>
      </c>
      <c r="L33" s="7" t="s">
        <v>218</v>
      </c>
      <c r="M33" s="7" t="s">
        <v>61</v>
      </c>
    </row>
    <row r="34" spans="1:13" ht="21.6" customHeight="1" x14ac:dyDescent="0.3">
      <c r="A34" s="7" t="s">
        <v>65</v>
      </c>
      <c r="B34" s="8" t="s">
        <v>66</v>
      </c>
      <c r="C34" s="7" t="s">
        <v>46</v>
      </c>
      <c r="D34" s="7" t="s">
        <v>67</v>
      </c>
      <c r="E34" s="7" t="s">
        <v>68</v>
      </c>
      <c r="F34" s="7" t="s">
        <v>69</v>
      </c>
      <c r="G34" s="7" t="s">
        <v>70</v>
      </c>
      <c r="H34" s="7" t="s">
        <v>71</v>
      </c>
      <c r="I34" s="7" t="s">
        <v>72</v>
      </c>
      <c r="J34" s="7" t="s">
        <v>73</v>
      </c>
      <c r="K34" s="7" t="s">
        <v>74</v>
      </c>
      <c r="L34" s="7" t="s">
        <v>75</v>
      </c>
      <c r="M34" s="7" t="s">
        <v>61</v>
      </c>
    </row>
    <row r="35" spans="1:13" s="20" customFormat="1" ht="21" customHeight="1" x14ac:dyDescent="0.3">
      <c r="A35" s="10"/>
      <c r="B35" s="10" t="s">
        <v>93</v>
      </c>
      <c r="C35" s="9"/>
      <c r="D35" s="14">
        <v>750</v>
      </c>
      <c r="E35" s="11">
        <f>E29+E30+E31+E32+E33+E34</f>
        <v>26.4</v>
      </c>
      <c r="F35" s="11">
        <f t="shared" ref="F35:M35" si="4">F29+F30+F31+F32+F33+F34</f>
        <v>18.100000000000001</v>
      </c>
      <c r="G35" s="11">
        <f t="shared" si="4"/>
        <v>141.30000000000001</v>
      </c>
      <c r="H35" s="11">
        <f t="shared" si="4"/>
        <v>846.5</v>
      </c>
      <c r="I35" s="11">
        <f t="shared" si="4"/>
        <v>143.11000000000001</v>
      </c>
      <c r="J35" s="11">
        <f t="shared" si="4"/>
        <v>145.72</v>
      </c>
      <c r="K35" s="11">
        <f t="shared" si="4"/>
        <v>7.28</v>
      </c>
      <c r="L35" s="11">
        <f t="shared" si="4"/>
        <v>0.64</v>
      </c>
      <c r="M35" s="11">
        <f t="shared" si="4"/>
        <v>23.1</v>
      </c>
    </row>
    <row r="36" spans="1:13" ht="19.5" customHeight="1" x14ac:dyDescent="0.3">
      <c r="A36" s="69" t="s">
        <v>242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1"/>
    </row>
    <row r="37" spans="1:13" ht="20.399999999999999" customHeight="1" x14ac:dyDescent="0.3">
      <c r="A37" s="8" t="s">
        <v>243</v>
      </c>
      <c r="B37" s="8" t="s">
        <v>368</v>
      </c>
      <c r="C37" s="7" t="s">
        <v>46</v>
      </c>
      <c r="D37" s="7" t="s">
        <v>59</v>
      </c>
      <c r="E37" s="7" t="s">
        <v>87</v>
      </c>
      <c r="F37" s="7" t="s">
        <v>265</v>
      </c>
      <c r="G37" s="7" t="s">
        <v>337</v>
      </c>
      <c r="H37" s="7" t="s">
        <v>369</v>
      </c>
      <c r="I37" s="7" t="s">
        <v>370</v>
      </c>
      <c r="J37" s="7" t="s">
        <v>371</v>
      </c>
      <c r="K37" s="7" t="s">
        <v>60</v>
      </c>
      <c r="L37" s="7" t="s">
        <v>168</v>
      </c>
      <c r="M37" s="7" t="s">
        <v>372</v>
      </c>
    </row>
    <row r="38" spans="1:13" s="20" customFormat="1" ht="21" customHeight="1" x14ac:dyDescent="0.3">
      <c r="A38" s="15"/>
      <c r="B38" s="15" t="s">
        <v>250</v>
      </c>
      <c r="C38" s="15"/>
      <c r="D38" s="16"/>
      <c r="E38" s="17">
        <f>E10+E14+E23+E27+E35+E37</f>
        <v>110.1</v>
      </c>
      <c r="F38" s="17">
        <f t="shared" ref="F38:M38" si="5">F10+F14+F23+F27+F35+F37</f>
        <v>123.6</v>
      </c>
      <c r="G38" s="17">
        <f t="shared" si="5"/>
        <v>491.40000000000003</v>
      </c>
      <c r="H38" s="17">
        <f t="shared" si="5"/>
        <v>3577</v>
      </c>
      <c r="I38" s="17">
        <f t="shared" si="5"/>
        <v>1426.4499999999998</v>
      </c>
      <c r="J38" s="17">
        <f t="shared" si="5"/>
        <v>398.62</v>
      </c>
      <c r="K38" s="17">
        <f t="shared" si="5"/>
        <v>20.32</v>
      </c>
      <c r="L38" s="17">
        <f t="shared" si="5"/>
        <v>1.742</v>
      </c>
      <c r="M38" s="17">
        <f t="shared" si="5"/>
        <v>70.930000000000007</v>
      </c>
    </row>
  </sheetData>
  <mergeCells count="13">
    <mergeCell ref="A15:M15"/>
    <mergeCell ref="A24:M24"/>
    <mergeCell ref="A28:M28"/>
    <mergeCell ref="A36:M36"/>
    <mergeCell ref="A3:A4"/>
    <mergeCell ref="B3:B4"/>
    <mergeCell ref="C3:C4"/>
    <mergeCell ref="D3:D4"/>
    <mergeCell ref="A1:N1"/>
    <mergeCell ref="E3:H3"/>
    <mergeCell ref="I3:M3"/>
    <mergeCell ref="A5:M5"/>
    <mergeCell ref="A11:M1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B6" sqref="B6"/>
    </sheetView>
  </sheetViews>
  <sheetFormatPr defaultColWidth="9" defaultRowHeight="13.8" x14ac:dyDescent="0.3"/>
  <cols>
    <col min="1" max="1" width="5.109375" style="4" customWidth="1"/>
    <col min="2" max="2" width="23.88671875" style="4" customWidth="1"/>
    <col min="3" max="3" width="9" style="4" customWidth="1"/>
    <col min="4" max="16384" width="9" style="4"/>
  </cols>
  <sheetData>
    <row r="1" spans="1:14" ht="17.399999999999999" x14ac:dyDescent="0.3">
      <c r="A1" s="59" t="s">
        <v>373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3" spans="1:14" x14ac:dyDescent="0.3">
      <c r="A3" s="65" t="s">
        <v>33</v>
      </c>
      <c r="B3" s="65" t="s">
        <v>34</v>
      </c>
      <c r="C3" s="67" t="s">
        <v>35</v>
      </c>
      <c r="D3" s="65" t="s">
        <v>36</v>
      </c>
      <c r="E3" s="60" t="s">
        <v>37</v>
      </c>
      <c r="F3" s="61"/>
      <c r="G3" s="61"/>
      <c r="H3" s="62"/>
      <c r="I3" s="60" t="s">
        <v>38</v>
      </c>
      <c r="J3" s="61"/>
      <c r="K3" s="61"/>
      <c r="L3" s="61"/>
      <c r="M3" s="62"/>
    </row>
    <row r="4" spans="1:14" ht="27.6" x14ac:dyDescent="0.3">
      <c r="A4" s="66"/>
      <c r="B4" s="66"/>
      <c r="C4" s="68"/>
      <c r="D4" s="66"/>
      <c r="E4" s="5" t="s">
        <v>39</v>
      </c>
      <c r="F4" s="5" t="s">
        <v>40</v>
      </c>
      <c r="G4" s="5" t="s">
        <v>41</v>
      </c>
      <c r="H4" s="6" t="s">
        <v>42</v>
      </c>
      <c r="I4" s="5" t="s">
        <v>21</v>
      </c>
      <c r="J4" s="5" t="s">
        <v>22</v>
      </c>
      <c r="K4" s="5" t="s">
        <v>23</v>
      </c>
      <c r="L4" s="5" t="s">
        <v>24</v>
      </c>
      <c r="M4" s="5" t="s">
        <v>25</v>
      </c>
    </row>
    <row r="5" spans="1:14" ht="19.5" customHeight="1" x14ac:dyDescent="0.3">
      <c r="A5" s="60" t="s">
        <v>43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4" ht="28.5" customHeight="1" x14ac:dyDescent="0.3">
      <c r="A6" s="7" t="s">
        <v>374</v>
      </c>
      <c r="B6" s="8" t="s">
        <v>375</v>
      </c>
      <c r="C6" s="7" t="s">
        <v>46</v>
      </c>
      <c r="D6" s="7" t="s">
        <v>47</v>
      </c>
      <c r="E6" s="7" t="s">
        <v>376</v>
      </c>
      <c r="F6" s="7" t="s">
        <v>377</v>
      </c>
      <c r="G6" s="7" t="s">
        <v>378</v>
      </c>
      <c r="H6" s="7" t="s">
        <v>379</v>
      </c>
      <c r="I6" s="7" t="s">
        <v>380</v>
      </c>
      <c r="J6" s="7" t="s">
        <v>381</v>
      </c>
      <c r="K6" s="7" t="s">
        <v>382</v>
      </c>
      <c r="L6" s="7" t="s">
        <v>179</v>
      </c>
      <c r="M6" s="7" t="s">
        <v>56</v>
      </c>
    </row>
    <row r="7" spans="1:14" ht="28.5" customHeight="1" x14ac:dyDescent="0.3">
      <c r="A7" s="7" t="s">
        <v>383</v>
      </c>
      <c r="B7" s="8" t="s">
        <v>384</v>
      </c>
      <c r="C7" s="7" t="s">
        <v>46</v>
      </c>
      <c r="D7" s="7" t="s">
        <v>59</v>
      </c>
      <c r="E7" s="7" t="s">
        <v>385</v>
      </c>
      <c r="F7" s="7" t="s">
        <v>323</v>
      </c>
      <c r="G7" s="7" t="s">
        <v>386</v>
      </c>
      <c r="H7" s="7" t="s">
        <v>387</v>
      </c>
      <c r="I7" s="7" t="s">
        <v>388</v>
      </c>
      <c r="J7" s="7" t="s">
        <v>389</v>
      </c>
      <c r="K7" s="7" t="s">
        <v>390</v>
      </c>
      <c r="L7" s="7" t="s">
        <v>83</v>
      </c>
      <c r="M7" s="7" t="s">
        <v>391</v>
      </c>
    </row>
    <row r="8" spans="1:14" ht="22.2" customHeight="1" x14ac:dyDescent="0.3">
      <c r="A8" s="7" t="s">
        <v>65</v>
      </c>
      <c r="B8" s="8" t="s">
        <v>66</v>
      </c>
      <c r="C8" s="7" t="s">
        <v>46</v>
      </c>
      <c r="D8" s="7" t="s">
        <v>67</v>
      </c>
      <c r="E8" s="7" t="s">
        <v>68</v>
      </c>
      <c r="F8" s="7" t="s">
        <v>69</v>
      </c>
      <c r="G8" s="7" t="s">
        <v>70</v>
      </c>
      <c r="H8" s="7" t="s">
        <v>71</v>
      </c>
      <c r="I8" s="7" t="s">
        <v>72</v>
      </c>
      <c r="J8" s="7" t="s">
        <v>73</v>
      </c>
      <c r="K8" s="7" t="s">
        <v>74</v>
      </c>
      <c r="L8" s="7" t="s">
        <v>75</v>
      </c>
      <c r="M8" s="7" t="s">
        <v>61</v>
      </c>
    </row>
    <row r="9" spans="1:14" ht="28.5" customHeight="1" x14ac:dyDescent="0.3">
      <c r="A9" s="7" t="s">
        <v>76</v>
      </c>
      <c r="B9" s="8" t="s">
        <v>77</v>
      </c>
      <c r="C9" s="7" t="s">
        <v>46</v>
      </c>
      <c r="D9" s="7" t="s">
        <v>78</v>
      </c>
      <c r="E9" s="7" t="s">
        <v>79</v>
      </c>
      <c r="F9" s="7" t="s">
        <v>80</v>
      </c>
      <c r="G9" s="7" t="s">
        <v>79</v>
      </c>
      <c r="H9" s="7" t="s">
        <v>81</v>
      </c>
      <c r="I9" s="7" t="s">
        <v>82</v>
      </c>
      <c r="J9" s="7" t="s">
        <v>61</v>
      </c>
      <c r="K9" s="7" t="s">
        <v>83</v>
      </c>
      <c r="L9" s="7" t="s">
        <v>61</v>
      </c>
      <c r="M9" s="7" t="s">
        <v>61</v>
      </c>
    </row>
    <row r="10" spans="1:14" ht="21.6" customHeight="1" x14ac:dyDescent="0.3">
      <c r="A10" s="7" t="s">
        <v>84</v>
      </c>
      <c r="B10" s="8" t="s">
        <v>85</v>
      </c>
      <c r="C10" s="7" t="s">
        <v>46</v>
      </c>
      <c r="D10" s="7" t="s">
        <v>86</v>
      </c>
      <c r="E10" s="7" t="s">
        <v>68</v>
      </c>
      <c r="F10" s="7" t="s">
        <v>87</v>
      </c>
      <c r="G10" s="7" t="s">
        <v>61</v>
      </c>
      <c r="H10" s="7" t="s">
        <v>88</v>
      </c>
      <c r="I10" s="7" t="s">
        <v>89</v>
      </c>
      <c r="J10" s="7" t="s">
        <v>90</v>
      </c>
      <c r="K10" s="7" t="s">
        <v>91</v>
      </c>
      <c r="L10" s="7" t="s">
        <v>92</v>
      </c>
      <c r="M10" s="7" t="s">
        <v>91</v>
      </c>
    </row>
    <row r="11" spans="1:14" s="20" customFormat="1" ht="21" customHeight="1" x14ac:dyDescent="0.3">
      <c r="A11" s="9"/>
      <c r="B11" s="10" t="s">
        <v>93</v>
      </c>
      <c r="C11" s="9"/>
      <c r="D11" s="9" t="s">
        <v>94</v>
      </c>
      <c r="E11" s="11">
        <f>E6+E7+E8+E9+E10</f>
        <v>26.1</v>
      </c>
      <c r="F11" s="11">
        <f t="shared" ref="F11:M11" si="0">F6+F7+F8+F9+F10</f>
        <v>27.9</v>
      </c>
      <c r="G11" s="11">
        <f t="shared" si="0"/>
        <v>100.89999999999999</v>
      </c>
      <c r="H11" s="11">
        <f t="shared" si="0"/>
        <v>754</v>
      </c>
      <c r="I11" s="11">
        <f t="shared" si="0"/>
        <v>598.29999999999995</v>
      </c>
      <c r="J11" s="11">
        <f t="shared" si="0"/>
        <v>120.78</v>
      </c>
      <c r="K11" s="11">
        <f t="shared" si="0"/>
        <v>5.339999999999999</v>
      </c>
      <c r="L11" s="11">
        <f t="shared" si="0"/>
        <v>0.37</v>
      </c>
      <c r="M11" s="11">
        <f t="shared" si="0"/>
        <v>1.01</v>
      </c>
    </row>
    <row r="12" spans="1:14" ht="19.5" customHeight="1" x14ac:dyDescent="0.3">
      <c r="A12" s="69" t="s">
        <v>95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1"/>
    </row>
    <row r="13" spans="1:14" ht="21.6" customHeight="1" x14ac:dyDescent="0.3">
      <c r="A13" s="8" t="s">
        <v>181</v>
      </c>
      <c r="B13" s="8" t="s">
        <v>392</v>
      </c>
      <c r="C13" s="7" t="s">
        <v>46</v>
      </c>
      <c r="D13" s="7" t="s">
        <v>195</v>
      </c>
      <c r="E13" s="7" t="s">
        <v>393</v>
      </c>
      <c r="F13" s="7" t="s">
        <v>394</v>
      </c>
      <c r="G13" s="7" t="s">
        <v>395</v>
      </c>
      <c r="H13" s="7" t="s">
        <v>396</v>
      </c>
      <c r="I13" s="7" t="s">
        <v>198</v>
      </c>
      <c r="J13" s="7" t="s">
        <v>61</v>
      </c>
      <c r="K13" s="7" t="s">
        <v>61</v>
      </c>
      <c r="L13" s="7" t="s">
        <v>61</v>
      </c>
      <c r="M13" s="7" t="s">
        <v>92</v>
      </c>
    </row>
    <row r="14" spans="1:14" ht="28.5" customHeight="1" x14ac:dyDescent="0.3">
      <c r="A14" s="8" t="s">
        <v>397</v>
      </c>
      <c r="B14" s="8" t="s">
        <v>398</v>
      </c>
      <c r="C14" s="7" t="s">
        <v>46</v>
      </c>
      <c r="D14" s="7" t="s">
        <v>59</v>
      </c>
      <c r="E14" s="7" t="s">
        <v>399</v>
      </c>
      <c r="F14" s="7" t="s">
        <v>400</v>
      </c>
      <c r="G14" s="7" t="s">
        <v>401</v>
      </c>
      <c r="H14" s="7" t="s">
        <v>402</v>
      </c>
      <c r="I14" s="7" t="s">
        <v>403</v>
      </c>
      <c r="J14" s="7" t="s">
        <v>404</v>
      </c>
      <c r="K14" s="7" t="s">
        <v>405</v>
      </c>
      <c r="L14" s="7" t="s">
        <v>92</v>
      </c>
      <c r="M14" s="7" t="s">
        <v>63</v>
      </c>
    </row>
    <row r="15" spans="1:14" s="20" customFormat="1" ht="21" customHeight="1" x14ac:dyDescent="0.3">
      <c r="A15" s="9"/>
      <c r="B15" s="10" t="s">
        <v>93</v>
      </c>
      <c r="C15" s="10"/>
      <c r="D15" s="14">
        <f>D13+D14</f>
        <v>240</v>
      </c>
      <c r="E15" s="11">
        <f t="shared" ref="E15:M15" si="1">E13+E14</f>
        <v>2.9000000000000004</v>
      </c>
      <c r="F15" s="11">
        <f t="shared" si="1"/>
        <v>12</v>
      </c>
      <c r="G15" s="11">
        <f t="shared" si="1"/>
        <v>32.5</v>
      </c>
      <c r="H15" s="11">
        <f t="shared" si="1"/>
        <v>178.8</v>
      </c>
      <c r="I15" s="11">
        <f t="shared" si="1"/>
        <v>56.260000000000005</v>
      </c>
      <c r="J15" s="11">
        <f t="shared" si="1"/>
        <v>6.09</v>
      </c>
      <c r="K15" s="11">
        <f t="shared" si="1"/>
        <v>7.0000000000000007E-2</v>
      </c>
      <c r="L15" s="11">
        <f t="shared" si="1"/>
        <v>0.01</v>
      </c>
      <c r="M15" s="11">
        <f t="shared" si="1"/>
        <v>0.27</v>
      </c>
    </row>
    <row r="16" spans="1:14" ht="19.5" customHeight="1" x14ac:dyDescent="0.3">
      <c r="A16" s="69" t="s">
        <v>117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1"/>
    </row>
    <row r="17" spans="1:13" ht="28.5" customHeight="1" x14ac:dyDescent="0.3">
      <c r="A17" s="7" t="s">
        <v>406</v>
      </c>
      <c r="B17" s="8" t="s">
        <v>407</v>
      </c>
      <c r="C17" s="7" t="s">
        <v>46</v>
      </c>
      <c r="D17" s="7" t="s">
        <v>67</v>
      </c>
      <c r="E17" s="7" t="s">
        <v>173</v>
      </c>
      <c r="F17" s="7" t="s">
        <v>60</v>
      </c>
      <c r="G17" s="7" t="s">
        <v>408</v>
      </c>
      <c r="H17" s="7" t="s">
        <v>409</v>
      </c>
      <c r="I17" s="7" t="s">
        <v>191</v>
      </c>
      <c r="J17" s="7" t="s">
        <v>410</v>
      </c>
      <c r="K17" s="7" t="s">
        <v>332</v>
      </c>
      <c r="L17" s="7" t="s">
        <v>168</v>
      </c>
      <c r="M17" s="7" t="s">
        <v>187</v>
      </c>
    </row>
    <row r="18" spans="1:13" ht="42" customHeight="1" x14ac:dyDescent="0.3">
      <c r="A18" s="7" t="s">
        <v>411</v>
      </c>
      <c r="B18" s="43" t="s">
        <v>412</v>
      </c>
      <c r="C18" s="7" t="s">
        <v>46</v>
      </c>
      <c r="D18" s="7" t="s">
        <v>295</v>
      </c>
      <c r="E18" s="7" t="s">
        <v>413</v>
      </c>
      <c r="F18" s="7" t="s">
        <v>414</v>
      </c>
      <c r="G18" s="7" t="s">
        <v>415</v>
      </c>
      <c r="H18" s="7" t="s">
        <v>164</v>
      </c>
      <c r="I18" s="7" t="s">
        <v>416</v>
      </c>
      <c r="J18" s="7" t="s">
        <v>417</v>
      </c>
      <c r="K18" s="7" t="s">
        <v>418</v>
      </c>
      <c r="L18" s="7" t="s">
        <v>105</v>
      </c>
      <c r="M18" s="7" t="s">
        <v>419</v>
      </c>
    </row>
    <row r="19" spans="1:13" ht="21" customHeight="1" x14ac:dyDescent="0.3">
      <c r="A19" s="7" t="s">
        <v>420</v>
      </c>
      <c r="B19" s="8" t="s">
        <v>421</v>
      </c>
      <c r="C19" s="7" t="s">
        <v>46</v>
      </c>
      <c r="D19" s="7" t="s">
        <v>67</v>
      </c>
      <c r="E19" s="7" t="s">
        <v>422</v>
      </c>
      <c r="F19" s="7" t="s">
        <v>371</v>
      </c>
      <c r="G19" s="7" t="s">
        <v>423</v>
      </c>
      <c r="H19" s="7" t="s">
        <v>424</v>
      </c>
      <c r="I19" s="7" t="s">
        <v>425</v>
      </c>
      <c r="J19" s="7" t="s">
        <v>426</v>
      </c>
      <c r="K19" s="7" t="s">
        <v>427</v>
      </c>
      <c r="L19" s="7" t="s">
        <v>148</v>
      </c>
      <c r="M19" s="7" t="s">
        <v>218</v>
      </c>
    </row>
    <row r="20" spans="1:13" ht="22.2" customHeight="1" x14ac:dyDescent="0.3">
      <c r="A20" s="7" t="s">
        <v>428</v>
      </c>
      <c r="B20" s="8" t="s">
        <v>429</v>
      </c>
      <c r="C20" s="7" t="s">
        <v>46</v>
      </c>
      <c r="D20" s="7" t="s">
        <v>235</v>
      </c>
      <c r="E20" s="7" t="s">
        <v>69</v>
      </c>
      <c r="F20" s="7" t="s">
        <v>265</v>
      </c>
      <c r="G20" s="7" t="s">
        <v>110</v>
      </c>
      <c r="H20" s="7" t="s">
        <v>430</v>
      </c>
      <c r="I20" s="7" t="s">
        <v>431</v>
      </c>
      <c r="J20" s="7" t="s">
        <v>432</v>
      </c>
      <c r="K20" s="7" t="s">
        <v>168</v>
      </c>
      <c r="L20" s="7" t="s">
        <v>92</v>
      </c>
      <c r="M20" s="7" t="s">
        <v>218</v>
      </c>
    </row>
    <row r="21" spans="1:13" ht="28.5" customHeight="1" x14ac:dyDescent="0.3">
      <c r="A21" s="7" t="s">
        <v>433</v>
      </c>
      <c r="B21" s="8" t="s">
        <v>434</v>
      </c>
      <c r="C21" s="7" t="s">
        <v>46</v>
      </c>
      <c r="D21" s="7" t="s">
        <v>435</v>
      </c>
      <c r="E21" s="7" t="s">
        <v>142</v>
      </c>
      <c r="F21" s="7" t="s">
        <v>436</v>
      </c>
      <c r="G21" s="7" t="s">
        <v>437</v>
      </c>
      <c r="H21" s="7" t="s">
        <v>438</v>
      </c>
      <c r="I21" s="7" t="s">
        <v>439</v>
      </c>
      <c r="J21" s="7" t="s">
        <v>440</v>
      </c>
      <c r="K21" s="7" t="s">
        <v>441</v>
      </c>
      <c r="L21" s="7" t="s">
        <v>442</v>
      </c>
      <c r="M21" s="7" t="s">
        <v>61</v>
      </c>
    </row>
    <row r="22" spans="1:13" ht="21.6" customHeight="1" x14ac:dyDescent="0.3">
      <c r="A22" s="7" t="s">
        <v>160</v>
      </c>
      <c r="B22" s="8" t="s">
        <v>443</v>
      </c>
      <c r="C22" s="7" t="s">
        <v>46</v>
      </c>
      <c r="D22" s="7" t="s">
        <v>59</v>
      </c>
      <c r="E22" s="7" t="s">
        <v>162</v>
      </c>
      <c r="F22" s="7" t="s">
        <v>79</v>
      </c>
      <c r="G22" s="7" t="s">
        <v>163</v>
      </c>
      <c r="H22" s="7" t="s">
        <v>164</v>
      </c>
      <c r="I22" s="7" t="s">
        <v>165</v>
      </c>
      <c r="J22" s="7" t="s">
        <v>166</v>
      </c>
      <c r="K22" s="7" t="s">
        <v>167</v>
      </c>
      <c r="L22" s="7" t="s">
        <v>168</v>
      </c>
      <c r="M22" s="7" t="s">
        <v>169</v>
      </c>
    </row>
    <row r="23" spans="1:13" ht="21.6" customHeight="1" x14ac:dyDescent="0.3">
      <c r="A23" s="7" t="s">
        <v>170</v>
      </c>
      <c r="B23" s="8" t="s">
        <v>171</v>
      </c>
      <c r="C23" s="7" t="s">
        <v>46</v>
      </c>
      <c r="D23" s="7" t="s">
        <v>67</v>
      </c>
      <c r="E23" s="7" t="s">
        <v>172</v>
      </c>
      <c r="F23" s="7" t="s">
        <v>173</v>
      </c>
      <c r="G23" s="7" t="s">
        <v>174</v>
      </c>
      <c r="H23" s="7" t="s">
        <v>175</v>
      </c>
      <c r="I23" s="7" t="s">
        <v>176</v>
      </c>
      <c r="J23" s="7" t="s">
        <v>177</v>
      </c>
      <c r="K23" s="7" t="s">
        <v>178</v>
      </c>
      <c r="L23" s="7" t="s">
        <v>179</v>
      </c>
      <c r="M23" s="7" t="s">
        <v>61</v>
      </c>
    </row>
    <row r="24" spans="1:13" s="20" customFormat="1" ht="21" customHeight="1" x14ac:dyDescent="0.3">
      <c r="A24" s="10"/>
      <c r="B24" s="10" t="s">
        <v>93</v>
      </c>
      <c r="C24" s="9"/>
      <c r="D24" s="9" t="s">
        <v>444</v>
      </c>
      <c r="E24" s="11">
        <f>E17+E18+E19+E20+E21+E22+E23</f>
        <v>30.5</v>
      </c>
      <c r="F24" s="11">
        <f t="shared" ref="F24:M24" si="2">F17+F18+F19+F20+F21+F22+F23</f>
        <v>25.6</v>
      </c>
      <c r="G24" s="11">
        <f t="shared" si="2"/>
        <v>150.47999999999999</v>
      </c>
      <c r="H24" s="11">
        <f t="shared" si="2"/>
        <v>984.5</v>
      </c>
      <c r="I24" s="11">
        <f t="shared" si="2"/>
        <v>166.32999999999998</v>
      </c>
      <c r="J24" s="11">
        <f t="shared" si="2"/>
        <v>177.5</v>
      </c>
      <c r="K24" s="11">
        <v>7.1</v>
      </c>
      <c r="L24" s="11">
        <f t="shared" si="2"/>
        <v>0.74</v>
      </c>
      <c r="M24" s="11">
        <f t="shared" si="2"/>
        <v>32.08</v>
      </c>
    </row>
    <row r="25" spans="1:13" ht="19.5" customHeight="1" x14ac:dyDescent="0.3">
      <c r="A25" s="69" t="s">
        <v>180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1"/>
    </row>
    <row r="26" spans="1:13" ht="23.4" customHeight="1" x14ac:dyDescent="0.3">
      <c r="A26" s="8" t="s">
        <v>181</v>
      </c>
      <c r="B26" s="8" t="s">
        <v>445</v>
      </c>
      <c r="C26" s="7" t="s">
        <v>46</v>
      </c>
      <c r="D26" s="7" t="s">
        <v>130</v>
      </c>
      <c r="E26" s="7" t="s">
        <v>69</v>
      </c>
      <c r="F26" s="7" t="s">
        <v>332</v>
      </c>
      <c r="G26" s="7" t="s">
        <v>394</v>
      </c>
      <c r="H26" s="7" t="s">
        <v>446</v>
      </c>
      <c r="I26" s="7" t="s">
        <v>185</v>
      </c>
      <c r="J26" s="7" t="s">
        <v>61</v>
      </c>
      <c r="K26" s="7" t="s">
        <v>447</v>
      </c>
      <c r="L26" s="7" t="s">
        <v>79</v>
      </c>
      <c r="M26" s="7" t="s">
        <v>187</v>
      </c>
    </row>
    <row r="27" spans="1:13" ht="21.6" customHeight="1" x14ac:dyDescent="0.3">
      <c r="A27" s="8" t="s">
        <v>181</v>
      </c>
      <c r="B27" s="8" t="s">
        <v>188</v>
      </c>
      <c r="C27" s="7" t="s">
        <v>46</v>
      </c>
      <c r="D27" s="7" t="s">
        <v>59</v>
      </c>
      <c r="E27" s="7" t="s">
        <v>69</v>
      </c>
      <c r="F27" s="7" t="s">
        <v>60</v>
      </c>
      <c r="G27" s="7" t="s">
        <v>189</v>
      </c>
      <c r="H27" s="7" t="s">
        <v>190</v>
      </c>
      <c r="I27" s="7" t="s">
        <v>191</v>
      </c>
      <c r="J27" s="7" t="s">
        <v>192</v>
      </c>
      <c r="K27" s="7" t="s">
        <v>60</v>
      </c>
      <c r="L27" s="7" t="s">
        <v>61</v>
      </c>
      <c r="M27" s="7" t="s">
        <v>193</v>
      </c>
    </row>
    <row r="28" spans="1:13" s="20" customFormat="1" ht="21" customHeight="1" x14ac:dyDescent="0.3">
      <c r="A28" s="10"/>
      <c r="B28" s="10" t="s">
        <v>93</v>
      </c>
      <c r="C28" s="9"/>
      <c r="D28" s="14">
        <f>D26+D27</f>
        <v>450</v>
      </c>
      <c r="E28" s="11">
        <f t="shared" ref="E28:M28" si="3">E26+E27</f>
        <v>2</v>
      </c>
      <c r="F28" s="11">
        <f t="shared" si="3"/>
        <v>1.1000000000000001</v>
      </c>
      <c r="G28" s="11">
        <f t="shared" si="3"/>
        <v>18.3</v>
      </c>
      <c r="H28" s="11">
        <f t="shared" si="3"/>
        <v>115.5</v>
      </c>
      <c r="I28" s="11">
        <f t="shared" si="3"/>
        <v>42.8</v>
      </c>
      <c r="J28" s="11">
        <f t="shared" si="3"/>
        <v>0.4</v>
      </c>
      <c r="K28" s="11">
        <f t="shared" si="3"/>
        <v>1.1599999999999999</v>
      </c>
      <c r="L28" s="11">
        <f t="shared" si="3"/>
        <v>0.1</v>
      </c>
      <c r="M28" s="11">
        <f t="shared" si="3"/>
        <v>31</v>
      </c>
    </row>
    <row r="29" spans="1:13" ht="19.5" customHeight="1" x14ac:dyDescent="0.3">
      <c r="A29" s="69" t="s">
        <v>199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1"/>
    </row>
    <row r="30" spans="1:13" ht="23.4" customHeight="1" x14ac:dyDescent="0.3">
      <c r="A30" s="8" t="s">
        <v>448</v>
      </c>
      <c r="B30" s="8" t="s">
        <v>449</v>
      </c>
      <c r="C30" s="7" t="s">
        <v>46</v>
      </c>
      <c r="D30" s="7" t="s">
        <v>67</v>
      </c>
      <c r="E30" s="7" t="s">
        <v>450</v>
      </c>
      <c r="F30" s="7" t="s">
        <v>131</v>
      </c>
      <c r="G30" s="7" t="s">
        <v>451</v>
      </c>
      <c r="H30" s="7" t="s">
        <v>452</v>
      </c>
      <c r="I30" s="7" t="s">
        <v>453</v>
      </c>
      <c r="J30" s="7" t="s">
        <v>454</v>
      </c>
      <c r="K30" s="7" t="s">
        <v>455</v>
      </c>
      <c r="L30" s="7" t="s">
        <v>301</v>
      </c>
      <c r="M30" s="7" t="s">
        <v>456</v>
      </c>
    </row>
    <row r="31" spans="1:13" ht="28.5" customHeight="1" x14ac:dyDescent="0.3">
      <c r="A31" s="8" t="s">
        <v>457</v>
      </c>
      <c r="B31" s="8" t="s">
        <v>458</v>
      </c>
      <c r="C31" s="7" t="s">
        <v>46</v>
      </c>
      <c r="D31" s="7" t="s">
        <v>459</v>
      </c>
      <c r="E31" s="7" t="s">
        <v>460</v>
      </c>
      <c r="F31" s="7" t="s">
        <v>461</v>
      </c>
      <c r="G31" s="7" t="s">
        <v>462</v>
      </c>
      <c r="H31" s="7" t="s">
        <v>463</v>
      </c>
      <c r="I31" s="7" t="s">
        <v>464</v>
      </c>
      <c r="J31" s="7" t="s">
        <v>465</v>
      </c>
      <c r="K31" s="7" t="s">
        <v>466</v>
      </c>
      <c r="L31" s="7" t="s">
        <v>169</v>
      </c>
      <c r="M31" s="7" t="s">
        <v>237</v>
      </c>
    </row>
    <row r="32" spans="1:13" ht="28.5" customHeight="1" x14ac:dyDescent="0.3">
      <c r="A32" s="8" t="s">
        <v>397</v>
      </c>
      <c r="B32" s="8" t="s">
        <v>398</v>
      </c>
      <c r="C32" s="7" t="s">
        <v>46</v>
      </c>
      <c r="D32" s="7" t="s">
        <v>59</v>
      </c>
      <c r="E32" s="7" t="s">
        <v>399</v>
      </c>
      <c r="F32" s="7" t="s">
        <v>400</v>
      </c>
      <c r="G32" s="7" t="s">
        <v>401</v>
      </c>
      <c r="H32" s="7" t="s">
        <v>402</v>
      </c>
      <c r="I32" s="7" t="s">
        <v>403</v>
      </c>
      <c r="J32" s="7" t="s">
        <v>404</v>
      </c>
      <c r="K32" s="7" t="s">
        <v>405</v>
      </c>
      <c r="L32" s="7" t="s">
        <v>92</v>
      </c>
      <c r="M32" s="7" t="s">
        <v>63</v>
      </c>
    </row>
    <row r="33" spans="1:13" ht="22.8" customHeight="1" x14ac:dyDescent="0.3">
      <c r="A33" s="8" t="s">
        <v>170</v>
      </c>
      <c r="B33" s="8" t="s">
        <v>171</v>
      </c>
      <c r="C33" s="7" t="s">
        <v>46</v>
      </c>
      <c r="D33" s="7" t="s">
        <v>235</v>
      </c>
      <c r="E33" s="7" t="s">
        <v>236</v>
      </c>
      <c r="F33" s="7" t="s">
        <v>237</v>
      </c>
      <c r="G33" s="7" t="s">
        <v>143</v>
      </c>
      <c r="H33" s="7" t="s">
        <v>367</v>
      </c>
      <c r="I33" s="7" t="s">
        <v>239</v>
      </c>
      <c r="J33" s="7" t="s">
        <v>240</v>
      </c>
      <c r="K33" s="7" t="s">
        <v>241</v>
      </c>
      <c r="L33" s="7" t="s">
        <v>218</v>
      </c>
      <c r="M33" s="7" t="s">
        <v>61</v>
      </c>
    </row>
    <row r="34" spans="1:13" ht="22.2" customHeight="1" x14ac:dyDescent="0.3">
      <c r="A34" s="7" t="s">
        <v>65</v>
      </c>
      <c r="B34" s="8" t="s">
        <v>66</v>
      </c>
      <c r="C34" s="7" t="s">
        <v>46</v>
      </c>
      <c r="D34" s="7" t="s">
        <v>67</v>
      </c>
      <c r="E34" s="7" t="s">
        <v>68</v>
      </c>
      <c r="F34" s="7" t="s">
        <v>69</v>
      </c>
      <c r="G34" s="7" t="s">
        <v>70</v>
      </c>
      <c r="H34" s="7" t="s">
        <v>71</v>
      </c>
      <c r="I34" s="7" t="s">
        <v>72</v>
      </c>
      <c r="J34" s="7" t="s">
        <v>73</v>
      </c>
      <c r="K34" s="7" t="s">
        <v>74</v>
      </c>
      <c r="L34" s="7" t="s">
        <v>75</v>
      </c>
      <c r="M34" s="7" t="s">
        <v>61</v>
      </c>
    </row>
    <row r="35" spans="1:13" s="20" customFormat="1" ht="21" customHeight="1" x14ac:dyDescent="0.3">
      <c r="A35" s="10"/>
      <c r="B35" s="10" t="s">
        <v>93</v>
      </c>
      <c r="C35" s="9"/>
      <c r="D35" s="14">
        <v>665</v>
      </c>
      <c r="E35" s="11">
        <f>E30+E31+E32+E33+E34</f>
        <v>34.5</v>
      </c>
      <c r="F35" s="11">
        <f t="shared" ref="F35:M35" si="4">F30+F31+F32+F33+F34</f>
        <v>21.900000000000002</v>
      </c>
      <c r="G35" s="11">
        <f t="shared" si="4"/>
        <v>124.7</v>
      </c>
      <c r="H35" s="11">
        <f t="shared" si="4"/>
        <v>859.5</v>
      </c>
      <c r="I35" s="11">
        <f t="shared" si="4"/>
        <v>470.92</v>
      </c>
      <c r="J35" s="11">
        <f t="shared" si="4"/>
        <v>130.62</v>
      </c>
      <c r="K35" s="11">
        <f t="shared" si="4"/>
        <v>5.88</v>
      </c>
      <c r="L35" s="11">
        <f t="shared" si="4"/>
        <v>0.46000000000000008</v>
      </c>
      <c r="M35" s="11">
        <f t="shared" si="4"/>
        <v>14.139999999999999</v>
      </c>
    </row>
    <row r="36" spans="1:13" ht="19.5" customHeight="1" x14ac:dyDescent="0.3">
      <c r="A36" s="69" t="s">
        <v>242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1"/>
    </row>
    <row r="37" spans="1:13" ht="20.399999999999999" customHeight="1" x14ac:dyDescent="0.3">
      <c r="A37" s="7" t="s">
        <v>278</v>
      </c>
      <c r="B37" s="8" t="s">
        <v>279</v>
      </c>
      <c r="C37" s="7" t="s">
        <v>46</v>
      </c>
      <c r="D37" s="7" t="s">
        <v>59</v>
      </c>
      <c r="E37" s="7" t="s">
        <v>207</v>
      </c>
      <c r="F37" s="7" t="s">
        <v>280</v>
      </c>
      <c r="G37" s="7" t="s">
        <v>281</v>
      </c>
      <c r="H37" s="7" t="s">
        <v>282</v>
      </c>
      <c r="I37" s="7" t="s">
        <v>283</v>
      </c>
      <c r="J37" s="7" t="s">
        <v>284</v>
      </c>
      <c r="K37" s="7" t="s">
        <v>179</v>
      </c>
      <c r="L37" s="7" t="s">
        <v>168</v>
      </c>
      <c r="M37" s="7" t="s">
        <v>285</v>
      </c>
    </row>
    <row r="38" spans="1:13" s="21" customFormat="1" ht="23.4" customHeight="1" x14ac:dyDescent="0.3">
      <c r="A38" s="15"/>
      <c r="B38" s="15" t="s">
        <v>250</v>
      </c>
      <c r="C38" s="15"/>
      <c r="D38" s="16"/>
      <c r="E38" s="17">
        <f>E11+E15+E24+E28+E35+E37</f>
        <v>101.7</v>
      </c>
      <c r="F38" s="17">
        <f t="shared" ref="F38:M38" si="5">F11+F15+F24+F28+F35+F37</f>
        <v>94.4</v>
      </c>
      <c r="G38" s="17">
        <f t="shared" si="5"/>
        <v>435.88</v>
      </c>
      <c r="H38" s="17">
        <f t="shared" si="5"/>
        <v>3003.3</v>
      </c>
      <c r="I38" s="17">
        <f t="shared" si="5"/>
        <v>1557.06</v>
      </c>
      <c r="J38" s="17">
        <f t="shared" si="5"/>
        <v>461.05</v>
      </c>
      <c r="K38" s="17">
        <f t="shared" si="5"/>
        <v>19.729999999999997</v>
      </c>
      <c r="L38" s="17">
        <f t="shared" si="5"/>
        <v>1.7400000000000002</v>
      </c>
      <c r="M38" s="17">
        <f t="shared" si="5"/>
        <v>79.59</v>
      </c>
    </row>
    <row r="41" spans="1:13" x14ac:dyDescent="0.3">
      <c r="A41" s="4">
        <v>1</v>
      </c>
    </row>
  </sheetData>
  <mergeCells count="13">
    <mergeCell ref="A16:M16"/>
    <mergeCell ref="A25:M25"/>
    <mergeCell ref="A29:M29"/>
    <mergeCell ref="A36:M36"/>
    <mergeCell ref="A3:A4"/>
    <mergeCell ref="B3:B4"/>
    <mergeCell ref="C3:C4"/>
    <mergeCell ref="D3:D4"/>
    <mergeCell ref="A1:N1"/>
    <mergeCell ref="E3:H3"/>
    <mergeCell ref="I3:M3"/>
    <mergeCell ref="A5:M5"/>
    <mergeCell ref="A12:M12"/>
  </mergeCells>
  <pageMargins left="0.7" right="0.7" top="0.75" bottom="0.75" header="0.3" footer="0.3"/>
  <pageSetup paperSize="9" orientation="landscape" r:id="rId1"/>
  <ignoredErrors>
    <ignoredError sqref="E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31" workbookViewId="0">
      <selection activeCell="B17" sqref="B17"/>
    </sheetView>
  </sheetViews>
  <sheetFormatPr defaultColWidth="9" defaultRowHeight="13.8" x14ac:dyDescent="0.3"/>
  <cols>
    <col min="1" max="1" width="5.109375" style="4" customWidth="1"/>
    <col min="2" max="2" width="22" style="4" customWidth="1"/>
    <col min="3" max="3" width="9" style="4" customWidth="1"/>
    <col min="4" max="5" width="9" style="4"/>
    <col min="6" max="6" width="8.33203125" style="4" customWidth="1"/>
    <col min="7" max="7" width="7.33203125" style="4" customWidth="1"/>
    <col min="8" max="16384" width="9" style="4"/>
  </cols>
  <sheetData>
    <row r="1" spans="1:14" ht="17.399999999999999" x14ac:dyDescent="0.3">
      <c r="A1" s="59" t="s">
        <v>467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3" spans="1:14" x14ac:dyDescent="0.3">
      <c r="A3" s="65" t="s">
        <v>33</v>
      </c>
      <c r="B3" s="65" t="s">
        <v>34</v>
      </c>
      <c r="C3" s="67" t="s">
        <v>35</v>
      </c>
      <c r="D3" s="65" t="s">
        <v>36</v>
      </c>
      <c r="E3" s="60" t="s">
        <v>37</v>
      </c>
      <c r="F3" s="61"/>
      <c r="G3" s="61"/>
      <c r="H3" s="62"/>
      <c r="I3" s="60" t="s">
        <v>38</v>
      </c>
      <c r="J3" s="61"/>
      <c r="K3" s="61"/>
      <c r="L3" s="61"/>
      <c r="M3" s="62"/>
    </row>
    <row r="4" spans="1:14" ht="27.6" x14ac:dyDescent="0.3">
      <c r="A4" s="66"/>
      <c r="B4" s="66"/>
      <c r="C4" s="68"/>
      <c r="D4" s="66"/>
      <c r="E4" s="5" t="s">
        <v>39</v>
      </c>
      <c r="F4" s="5" t="s">
        <v>40</v>
      </c>
      <c r="G4" s="5" t="s">
        <v>41</v>
      </c>
      <c r="H4" s="6" t="s">
        <v>42</v>
      </c>
      <c r="I4" s="5" t="s">
        <v>21</v>
      </c>
      <c r="J4" s="5" t="s">
        <v>22</v>
      </c>
      <c r="K4" s="5" t="s">
        <v>23</v>
      </c>
      <c r="L4" s="5" t="s">
        <v>24</v>
      </c>
      <c r="M4" s="5" t="s">
        <v>25</v>
      </c>
    </row>
    <row r="5" spans="1:14" ht="19.5" customHeight="1" x14ac:dyDescent="0.3">
      <c r="A5" s="60" t="s">
        <v>43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4" ht="28.5" customHeight="1" x14ac:dyDescent="0.3">
      <c r="A6" s="7" t="s">
        <v>468</v>
      </c>
      <c r="B6" s="8" t="s">
        <v>469</v>
      </c>
      <c r="C6" s="7" t="s">
        <v>46</v>
      </c>
      <c r="D6" s="7" t="s">
        <v>295</v>
      </c>
      <c r="E6" s="7" t="s">
        <v>470</v>
      </c>
      <c r="F6" s="7" t="s">
        <v>347</v>
      </c>
      <c r="G6" s="7" t="s">
        <v>471</v>
      </c>
      <c r="H6" s="7" t="s">
        <v>472</v>
      </c>
      <c r="I6" s="7" t="s">
        <v>473</v>
      </c>
      <c r="J6" s="7" t="s">
        <v>474</v>
      </c>
      <c r="K6" s="7" t="s">
        <v>285</v>
      </c>
      <c r="L6" s="7" t="s">
        <v>75</v>
      </c>
      <c r="M6" s="7" t="s">
        <v>475</v>
      </c>
    </row>
    <row r="7" spans="1:14" ht="23.4" customHeight="1" x14ac:dyDescent="0.3">
      <c r="A7" s="8" t="s">
        <v>57</v>
      </c>
      <c r="B7" s="8" t="s">
        <v>58</v>
      </c>
      <c r="C7" s="7" t="s">
        <v>46</v>
      </c>
      <c r="D7" s="7" t="s">
        <v>59</v>
      </c>
      <c r="E7" s="7" t="s">
        <v>60</v>
      </c>
      <c r="F7" s="7" t="s">
        <v>61</v>
      </c>
      <c r="G7" s="7" t="s">
        <v>62</v>
      </c>
      <c r="H7" s="7" t="s">
        <v>63</v>
      </c>
      <c r="I7" s="7" t="s">
        <v>61</v>
      </c>
      <c r="J7" s="7" t="s">
        <v>64</v>
      </c>
      <c r="K7" s="7" t="s">
        <v>61</v>
      </c>
      <c r="L7" s="7" t="s">
        <v>61</v>
      </c>
      <c r="M7" s="7" t="s">
        <v>61</v>
      </c>
    </row>
    <row r="8" spans="1:14" ht="22.8" customHeight="1" x14ac:dyDescent="0.3">
      <c r="A8" s="7" t="s">
        <v>65</v>
      </c>
      <c r="B8" s="8" t="s">
        <v>66</v>
      </c>
      <c r="C8" s="7" t="s">
        <v>46</v>
      </c>
      <c r="D8" s="7" t="s">
        <v>67</v>
      </c>
      <c r="E8" s="7" t="s">
        <v>68</v>
      </c>
      <c r="F8" s="7" t="s">
        <v>69</v>
      </c>
      <c r="G8" s="7" t="s">
        <v>70</v>
      </c>
      <c r="H8" s="7" t="s">
        <v>71</v>
      </c>
      <c r="I8" s="7" t="s">
        <v>72</v>
      </c>
      <c r="J8" s="7" t="s">
        <v>73</v>
      </c>
      <c r="K8" s="7" t="s">
        <v>74</v>
      </c>
      <c r="L8" s="7" t="s">
        <v>75</v>
      </c>
      <c r="M8" s="7" t="s">
        <v>61</v>
      </c>
    </row>
    <row r="9" spans="1:14" ht="28.5" customHeight="1" x14ac:dyDescent="0.3">
      <c r="A9" s="7" t="s">
        <v>76</v>
      </c>
      <c r="B9" s="8" t="s">
        <v>77</v>
      </c>
      <c r="C9" s="7" t="s">
        <v>46</v>
      </c>
      <c r="D9" s="7" t="s">
        <v>78</v>
      </c>
      <c r="E9" s="7" t="s">
        <v>79</v>
      </c>
      <c r="F9" s="7" t="s">
        <v>80</v>
      </c>
      <c r="G9" s="7" t="s">
        <v>79</v>
      </c>
      <c r="H9" s="7" t="s">
        <v>81</v>
      </c>
      <c r="I9" s="7" t="s">
        <v>82</v>
      </c>
      <c r="J9" s="7" t="s">
        <v>61</v>
      </c>
      <c r="K9" s="7" t="s">
        <v>83</v>
      </c>
      <c r="L9" s="7" t="s">
        <v>61</v>
      </c>
      <c r="M9" s="7" t="s">
        <v>61</v>
      </c>
    </row>
    <row r="10" spans="1:14" s="20" customFormat="1" ht="21" customHeight="1" x14ac:dyDescent="0.3">
      <c r="A10" s="9"/>
      <c r="B10" s="10" t="s">
        <v>93</v>
      </c>
      <c r="C10" s="9"/>
      <c r="D10" s="9" t="s">
        <v>476</v>
      </c>
      <c r="E10" s="11">
        <f>E6+E7+E8+E9</f>
        <v>16.899999999999999</v>
      </c>
      <c r="F10" s="11">
        <f t="shared" ref="F10:M10" si="0">F6+F7+F8+F9</f>
        <v>19.3</v>
      </c>
      <c r="G10" s="11">
        <f t="shared" si="0"/>
        <v>102.19999999999999</v>
      </c>
      <c r="H10" s="11">
        <f t="shared" si="0"/>
        <v>624.26</v>
      </c>
      <c r="I10" s="11">
        <f t="shared" si="0"/>
        <v>203.81</v>
      </c>
      <c r="J10" s="11">
        <f t="shared" si="0"/>
        <v>74.45</v>
      </c>
      <c r="K10" s="11">
        <f t="shared" si="0"/>
        <v>3.11</v>
      </c>
      <c r="L10" s="11">
        <f t="shared" si="0"/>
        <v>0.32</v>
      </c>
      <c r="M10" s="11">
        <f t="shared" si="0"/>
        <v>0.61</v>
      </c>
    </row>
    <row r="11" spans="1:14" ht="19.5" customHeight="1" x14ac:dyDescent="0.3">
      <c r="A11" s="69" t="s">
        <v>95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1"/>
    </row>
    <row r="12" spans="1:14" ht="28.5" customHeight="1" x14ac:dyDescent="0.3">
      <c r="A12" s="7" t="s">
        <v>477</v>
      </c>
      <c r="B12" s="8" t="s">
        <v>478</v>
      </c>
      <c r="C12" s="7" t="s">
        <v>46</v>
      </c>
      <c r="D12" s="7" t="s">
        <v>67</v>
      </c>
      <c r="E12" s="7" t="s">
        <v>479</v>
      </c>
      <c r="F12" s="7" t="s">
        <v>154</v>
      </c>
      <c r="G12" s="7" t="s">
        <v>480</v>
      </c>
      <c r="H12" s="7" t="s">
        <v>481</v>
      </c>
      <c r="I12" s="7" t="s">
        <v>482</v>
      </c>
      <c r="J12" s="7" t="s">
        <v>483</v>
      </c>
      <c r="K12" s="7" t="s">
        <v>234</v>
      </c>
      <c r="L12" s="7" t="s">
        <v>168</v>
      </c>
      <c r="M12" s="7" t="s">
        <v>342</v>
      </c>
    </row>
    <row r="13" spans="1:14" ht="20.399999999999999" customHeight="1" x14ac:dyDescent="0.3">
      <c r="A13" s="8" t="s">
        <v>181</v>
      </c>
      <c r="B13" s="8" t="s">
        <v>188</v>
      </c>
      <c r="C13" s="7" t="s">
        <v>46</v>
      </c>
      <c r="D13" s="7" t="s">
        <v>59</v>
      </c>
      <c r="E13" s="7" t="s">
        <v>69</v>
      </c>
      <c r="F13" s="7" t="s">
        <v>60</v>
      </c>
      <c r="G13" s="7" t="s">
        <v>484</v>
      </c>
      <c r="H13" s="7" t="s">
        <v>190</v>
      </c>
      <c r="I13" s="7" t="s">
        <v>191</v>
      </c>
      <c r="J13" s="7" t="s">
        <v>192</v>
      </c>
      <c r="K13" s="7" t="s">
        <v>60</v>
      </c>
      <c r="L13" s="7" t="s">
        <v>61</v>
      </c>
      <c r="M13" s="7" t="s">
        <v>485</v>
      </c>
    </row>
    <row r="14" spans="1:14" s="20" customFormat="1" ht="21" customHeight="1" x14ac:dyDescent="0.3">
      <c r="A14" s="9"/>
      <c r="B14" s="10" t="s">
        <v>93</v>
      </c>
      <c r="C14" s="10"/>
      <c r="D14" s="14">
        <f>D12+D13</f>
        <v>300</v>
      </c>
      <c r="E14" s="11">
        <f t="shared" ref="E14:M14" si="1">E12+E13</f>
        <v>6.5</v>
      </c>
      <c r="F14" s="11">
        <f t="shared" si="1"/>
        <v>4.9000000000000004</v>
      </c>
      <c r="G14" s="11">
        <f t="shared" si="1"/>
        <v>62</v>
      </c>
      <c r="H14" s="11">
        <f t="shared" si="1"/>
        <v>319.5</v>
      </c>
      <c r="I14" s="11">
        <f t="shared" si="1"/>
        <v>31.64</v>
      </c>
      <c r="J14" s="11">
        <f t="shared" si="1"/>
        <v>9.8800000000000008</v>
      </c>
      <c r="K14" s="11">
        <f t="shared" si="1"/>
        <v>1.32</v>
      </c>
      <c r="L14" s="11">
        <f t="shared" si="1"/>
        <v>0.06</v>
      </c>
      <c r="M14" s="11">
        <f t="shared" si="1"/>
        <v>4.09</v>
      </c>
    </row>
    <row r="15" spans="1:14" ht="19.5" customHeight="1" x14ac:dyDescent="0.3">
      <c r="A15" s="69" t="s">
        <v>117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1"/>
    </row>
    <row r="16" spans="1:14" ht="28.5" customHeight="1" x14ac:dyDescent="0.3">
      <c r="A16" s="7" t="s">
        <v>486</v>
      </c>
      <c r="B16" s="8" t="s">
        <v>487</v>
      </c>
      <c r="C16" s="7" t="s">
        <v>46</v>
      </c>
      <c r="D16" s="7" t="s">
        <v>67</v>
      </c>
      <c r="E16" s="7" t="s">
        <v>332</v>
      </c>
      <c r="F16" s="7" t="s">
        <v>60</v>
      </c>
      <c r="G16" s="7" t="s">
        <v>488</v>
      </c>
      <c r="H16" s="7" t="s">
        <v>191</v>
      </c>
      <c r="I16" s="7" t="s">
        <v>72</v>
      </c>
      <c r="J16" s="7" t="s">
        <v>489</v>
      </c>
      <c r="K16" s="7" t="s">
        <v>490</v>
      </c>
      <c r="L16" s="7" t="s">
        <v>83</v>
      </c>
      <c r="M16" s="7" t="s">
        <v>414</v>
      </c>
    </row>
    <row r="17" spans="1:13" ht="44.4" customHeight="1" x14ac:dyDescent="0.3">
      <c r="A17" s="7" t="s">
        <v>491</v>
      </c>
      <c r="B17" s="43" t="s">
        <v>492</v>
      </c>
      <c r="C17" s="7" t="s">
        <v>46</v>
      </c>
      <c r="D17" s="7" t="s">
        <v>295</v>
      </c>
      <c r="E17" s="7" t="s">
        <v>74</v>
      </c>
      <c r="F17" s="7" t="s">
        <v>296</v>
      </c>
      <c r="G17" s="7" t="s">
        <v>493</v>
      </c>
      <c r="H17" s="7" t="s">
        <v>494</v>
      </c>
      <c r="I17" s="7" t="s">
        <v>495</v>
      </c>
      <c r="J17" s="7" t="s">
        <v>496</v>
      </c>
      <c r="K17" s="7" t="s">
        <v>233</v>
      </c>
      <c r="L17" s="7" t="s">
        <v>168</v>
      </c>
      <c r="M17" s="7" t="s">
        <v>497</v>
      </c>
    </row>
    <row r="18" spans="1:13" ht="28.5" customHeight="1" x14ac:dyDescent="0.3">
      <c r="A18" s="7" t="s">
        <v>498</v>
      </c>
      <c r="B18" s="8" t="s">
        <v>499</v>
      </c>
      <c r="C18" s="7" t="s">
        <v>46</v>
      </c>
      <c r="D18" s="7" t="s">
        <v>305</v>
      </c>
      <c r="E18" s="7" t="s">
        <v>191</v>
      </c>
      <c r="F18" s="7" t="s">
        <v>500</v>
      </c>
      <c r="G18" s="7" t="s">
        <v>501</v>
      </c>
      <c r="H18" s="7" t="s">
        <v>502</v>
      </c>
      <c r="I18" s="7" t="s">
        <v>503</v>
      </c>
      <c r="J18" s="7" t="s">
        <v>504</v>
      </c>
      <c r="K18" s="7" t="s">
        <v>505</v>
      </c>
      <c r="L18" s="7" t="s">
        <v>405</v>
      </c>
      <c r="M18" s="7" t="s">
        <v>159</v>
      </c>
    </row>
    <row r="19" spans="1:13" ht="21.6" customHeight="1" x14ac:dyDescent="0.3">
      <c r="A19" s="7" t="s">
        <v>506</v>
      </c>
      <c r="B19" s="8" t="s">
        <v>507</v>
      </c>
      <c r="C19" s="7" t="s">
        <v>46</v>
      </c>
      <c r="D19" s="7" t="s">
        <v>59</v>
      </c>
      <c r="E19" s="7" t="s">
        <v>322</v>
      </c>
      <c r="F19" s="7" t="s">
        <v>508</v>
      </c>
      <c r="G19" s="7" t="s">
        <v>395</v>
      </c>
      <c r="H19" s="7" t="s">
        <v>509</v>
      </c>
      <c r="I19" s="7" t="s">
        <v>493</v>
      </c>
      <c r="J19" s="7" t="s">
        <v>510</v>
      </c>
      <c r="K19" s="7" t="s">
        <v>511</v>
      </c>
      <c r="L19" s="7" t="s">
        <v>83</v>
      </c>
      <c r="M19" s="7" t="s">
        <v>512</v>
      </c>
    </row>
    <row r="20" spans="1:13" ht="28.5" customHeight="1" x14ac:dyDescent="0.3">
      <c r="A20" s="7" t="s">
        <v>130</v>
      </c>
      <c r="B20" s="8" t="s">
        <v>513</v>
      </c>
      <c r="C20" s="7" t="s">
        <v>46</v>
      </c>
      <c r="D20" s="7" t="s">
        <v>235</v>
      </c>
      <c r="E20" s="7" t="s">
        <v>514</v>
      </c>
      <c r="F20" s="7" t="s">
        <v>74</v>
      </c>
      <c r="G20" s="7" t="s">
        <v>265</v>
      </c>
      <c r="H20" s="7" t="s">
        <v>73</v>
      </c>
      <c r="I20" s="7" t="s">
        <v>515</v>
      </c>
      <c r="J20" s="7" t="s">
        <v>516</v>
      </c>
      <c r="K20" s="7" t="s">
        <v>342</v>
      </c>
      <c r="L20" s="7" t="s">
        <v>517</v>
      </c>
      <c r="M20" s="7" t="s">
        <v>518</v>
      </c>
    </row>
    <row r="21" spans="1:13" ht="21.6" customHeight="1" x14ac:dyDescent="0.3">
      <c r="A21" s="7" t="s">
        <v>519</v>
      </c>
      <c r="B21" s="8" t="s">
        <v>520</v>
      </c>
      <c r="C21" s="7" t="s">
        <v>46</v>
      </c>
      <c r="D21" s="7" t="s">
        <v>59</v>
      </c>
      <c r="E21" s="7" t="s">
        <v>79</v>
      </c>
      <c r="F21" s="7" t="s">
        <v>61</v>
      </c>
      <c r="G21" s="7" t="s">
        <v>521</v>
      </c>
      <c r="H21" s="7" t="s">
        <v>522</v>
      </c>
      <c r="I21" s="7" t="s">
        <v>523</v>
      </c>
      <c r="J21" s="7" t="s">
        <v>524</v>
      </c>
      <c r="K21" s="7" t="s">
        <v>342</v>
      </c>
      <c r="L21" s="7" t="s">
        <v>525</v>
      </c>
      <c r="M21" s="7" t="s">
        <v>413</v>
      </c>
    </row>
    <row r="22" spans="1:13" ht="22.2" customHeight="1" x14ac:dyDescent="0.3">
      <c r="A22" s="7" t="s">
        <v>170</v>
      </c>
      <c r="B22" s="8" t="s">
        <v>171</v>
      </c>
      <c r="C22" s="7" t="s">
        <v>46</v>
      </c>
      <c r="D22" s="7" t="s">
        <v>67</v>
      </c>
      <c r="E22" s="7" t="s">
        <v>172</v>
      </c>
      <c r="F22" s="7" t="s">
        <v>173</v>
      </c>
      <c r="G22" s="7" t="s">
        <v>174</v>
      </c>
      <c r="H22" s="7" t="s">
        <v>175</v>
      </c>
      <c r="I22" s="7" t="s">
        <v>176</v>
      </c>
      <c r="J22" s="7" t="s">
        <v>177</v>
      </c>
      <c r="K22" s="7" t="s">
        <v>178</v>
      </c>
      <c r="L22" s="7" t="s">
        <v>179</v>
      </c>
      <c r="M22" s="7" t="s">
        <v>61</v>
      </c>
    </row>
    <row r="23" spans="1:13" s="20" customFormat="1" ht="21" customHeight="1" x14ac:dyDescent="0.3">
      <c r="A23" s="24"/>
      <c r="B23" s="24" t="s">
        <v>93</v>
      </c>
      <c r="C23" s="11"/>
      <c r="D23" s="14">
        <v>1020</v>
      </c>
      <c r="E23" s="11">
        <f>E16+E17+E18+E19+E20+E21+E22</f>
        <v>25.6</v>
      </c>
      <c r="F23" s="11">
        <f t="shared" ref="F23:M23" si="2">F16+F17+F18+F19+F20+F21+F22</f>
        <v>35.500000000000007</v>
      </c>
      <c r="G23" s="11">
        <f t="shared" si="2"/>
        <v>106.6</v>
      </c>
      <c r="H23" s="11">
        <f t="shared" si="2"/>
        <v>860</v>
      </c>
      <c r="I23" s="11">
        <f t="shared" si="2"/>
        <v>147.85999999999999</v>
      </c>
      <c r="J23" s="11">
        <f t="shared" si="2"/>
        <v>113.16</v>
      </c>
      <c r="K23" s="11">
        <v>10.9</v>
      </c>
      <c r="L23" s="11">
        <f t="shared" si="2"/>
        <v>0.36</v>
      </c>
      <c r="M23" s="11">
        <f t="shared" si="2"/>
        <v>20.83</v>
      </c>
    </row>
    <row r="24" spans="1:13" ht="19.5" customHeight="1" x14ac:dyDescent="0.3">
      <c r="A24" s="72" t="s">
        <v>180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4"/>
    </row>
    <row r="25" spans="1:13" ht="24" customHeight="1" x14ac:dyDescent="0.3">
      <c r="A25" s="8" t="s">
        <v>181</v>
      </c>
      <c r="B25" s="8" t="s">
        <v>526</v>
      </c>
      <c r="C25" s="7" t="s">
        <v>46</v>
      </c>
      <c r="D25" s="7" t="s">
        <v>57</v>
      </c>
      <c r="E25" s="7" t="s">
        <v>331</v>
      </c>
      <c r="F25" s="7" t="s">
        <v>332</v>
      </c>
      <c r="G25" s="7" t="s">
        <v>527</v>
      </c>
      <c r="H25" s="7" t="s">
        <v>528</v>
      </c>
      <c r="I25" s="7" t="s">
        <v>185</v>
      </c>
      <c r="J25" s="7" t="s">
        <v>61</v>
      </c>
      <c r="K25" s="7" t="s">
        <v>75</v>
      </c>
      <c r="L25" s="7" t="s">
        <v>69</v>
      </c>
      <c r="M25" s="7" t="s">
        <v>187</v>
      </c>
    </row>
    <row r="26" spans="1:13" ht="22.2" customHeight="1" x14ac:dyDescent="0.3">
      <c r="A26" s="7" t="s">
        <v>529</v>
      </c>
      <c r="B26" s="8" t="s">
        <v>530</v>
      </c>
      <c r="C26" s="7" t="s">
        <v>46</v>
      </c>
      <c r="D26" s="7" t="s">
        <v>59</v>
      </c>
      <c r="E26" s="7" t="s">
        <v>79</v>
      </c>
      <c r="F26" s="7" t="s">
        <v>61</v>
      </c>
      <c r="G26" s="7" t="s">
        <v>531</v>
      </c>
      <c r="H26" s="7" t="s">
        <v>532</v>
      </c>
      <c r="I26" s="7" t="s">
        <v>533</v>
      </c>
      <c r="J26" s="7" t="s">
        <v>241</v>
      </c>
      <c r="K26" s="7" t="s">
        <v>534</v>
      </c>
      <c r="L26" s="7" t="s">
        <v>61</v>
      </c>
      <c r="M26" s="7" t="s">
        <v>168</v>
      </c>
    </row>
    <row r="27" spans="1:13" s="20" customFormat="1" ht="21" customHeight="1" x14ac:dyDescent="0.3">
      <c r="A27" s="10"/>
      <c r="B27" s="10" t="s">
        <v>93</v>
      </c>
      <c r="C27" s="9"/>
      <c r="D27" s="14">
        <f>D25+D26</f>
        <v>500</v>
      </c>
      <c r="E27" s="11">
        <f t="shared" ref="E27:M27" si="3">E25+E26</f>
        <v>1.8</v>
      </c>
      <c r="F27" s="11">
        <f t="shared" si="3"/>
        <v>0.9</v>
      </c>
      <c r="G27" s="11">
        <f t="shared" si="3"/>
        <v>59.099999999999994</v>
      </c>
      <c r="H27" s="11">
        <f t="shared" si="3"/>
        <v>243</v>
      </c>
      <c r="I27" s="11">
        <f t="shared" si="3"/>
        <v>35.520000000000003</v>
      </c>
      <c r="J27" s="11">
        <f t="shared" si="3"/>
        <v>1.95</v>
      </c>
      <c r="K27" s="11">
        <f t="shared" si="3"/>
        <v>0.55000000000000004</v>
      </c>
      <c r="L27" s="11">
        <f t="shared" si="3"/>
        <v>1</v>
      </c>
      <c r="M27" s="11">
        <f t="shared" si="3"/>
        <v>25.06</v>
      </c>
    </row>
    <row r="28" spans="1:13" ht="19.5" customHeight="1" x14ac:dyDescent="0.3">
      <c r="A28" s="69" t="s">
        <v>199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1"/>
    </row>
    <row r="29" spans="1:13" ht="28.5" customHeight="1" x14ac:dyDescent="0.3">
      <c r="A29" s="7" t="s">
        <v>535</v>
      </c>
      <c r="B29" s="8" t="s">
        <v>536</v>
      </c>
      <c r="C29" s="7" t="s">
        <v>46</v>
      </c>
      <c r="D29" s="7" t="s">
        <v>67</v>
      </c>
      <c r="E29" s="7" t="s">
        <v>332</v>
      </c>
      <c r="F29" s="7" t="s">
        <v>414</v>
      </c>
      <c r="G29" s="7" t="s">
        <v>537</v>
      </c>
      <c r="H29" s="7" t="s">
        <v>538</v>
      </c>
      <c r="I29" s="7" t="s">
        <v>539</v>
      </c>
      <c r="J29" s="7" t="s">
        <v>540</v>
      </c>
      <c r="K29" s="7" t="s">
        <v>541</v>
      </c>
      <c r="L29" s="7" t="s">
        <v>301</v>
      </c>
      <c r="M29" s="7" t="s">
        <v>542</v>
      </c>
    </row>
    <row r="30" spans="1:13" ht="28.5" customHeight="1" x14ac:dyDescent="0.3">
      <c r="A30" s="8" t="s">
        <v>543</v>
      </c>
      <c r="B30" s="8" t="s">
        <v>544</v>
      </c>
      <c r="C30" s="7" t="s">
        <v>46</v>
      </c>
      <c r="D30" s="7" t="s">
        <v>305</v>
      </c>
      <c r="E30" s="7" t="s">
        <v>545</v>
      </c>
      <c r="F30" s="7" t="s">
        <v>245</v>
      </c>
      <c r="G30" s="7" t="s">
        <v>377</v>
      </c>
      <c r="H30" s="7" t="s">
        <v>546</v>
      </c>
      <c r="I30" s="7" t="s">
        <v>547</v>
      </c>
      <c r="J30" s="7" t="s">
        <v>548</v>
      </c>
      <c r="K30" s="7" t="s">
        <v>518</v>
      </c>
      <c r="L30" s="7" t="s">
        <v>92</v>
      </c>
      <c r="M30" s="7" t="s">
        <v>92</v>
      </c>
    </row>
    <row r="31" spans="1:13" ht="28.5" customHeight="1" x14ac:dyDescent="0.3">
      <c r="A31" s="8" t="s">
        <v>549</v>
      </c>
      <c r="B31" s="8" t="s">
        <v>550</v>
      </c>
      <c r="C31" s="7" t="s">
        <v>46</v>
      </c>
      <c r="D31" s="7" t="s">
        <v>551</v>
      </c>
      <c r="E31" s="7" t="s">
        <v>485</v>
      </c>
      <c r="F31" s="7" t="s">
        <v>552</v>
      </c>
      <c r="G31" s="7" t="s">
        <v>553</v>
      </c>
      <c r="H31" s="7" t="s">
        <v>348</v>
      </c>
      <c r="I31" s="7" t="s">
        <v>554</v>
      </c>
      <c r="J31" s="7" t="s">
        <v>555</v>
      </c>
      <c r="K31" s="7" t="s">
        <v>556</v>
      </c>
      <c r="L31" s="7" t="s">
        <v>557</v>
      </c>
      <c r="M31" s="7" t="s">
        <v>558</v>
      </c>
    </row>
    <row r="32" spans="1:13" ht="28.5" customHeight="1" x14ac:dyDescent="0.3">
      <c r="A32" s="8" t="s">
        <v>559</v>
      </c>
      <c r="B32" s="8" t="s">
        <v>560</v>
      </c>
      <c r="C32" s="7" t="s">
        <v>46</v>
      </c>
      <c r="D32" s="7" t="s">
        <v>59</v>
      </c>
      <c r="E32" s="7" t="s">
        <v>450</v>
      </c>
      <c r="F32" s="7" t="s">
        <v>450</v>
      </c>
      <c r="G32" s="7" t="s">
        <v>545</v>
      </c>
      <c r="H32" s="7" t="s">
        <v>452</v>
      </c>
      <c r="I32" s="7" t="s">
        <v>561</v>
      </c>
      <c r="J32" s="7" t="s">
        <v>562</v>
      </c>
      <c r="K32" s="7" t="s">
        <v>148</v>
      </c>
      <c r="L32" s="7" t="s">
        <v>92</v>
      </c>
      <c r="M32" s="7" t="s">
        <v>105</v>
      </c>
    </row>
    <row r="33" spans="1:13" ht="22.2" customHeight="1" x14ac:dyDescent="0.3">
      <c r="A33" s="8" t="s">
        <v>170</v>
      </c>
      <c r="B33" s="8" t="s">
        <v>171</v>
      </c>
      <c r="C33" s="7" t="s">
        <v>46</v>
      </c>
      <c r="D33" s="7" t="s">
        <v>235</v>
      </c>
      <c r="E33" s="7" t="s">
        <v>236</v>
      </c>
      <c r="F33" s="7" t="s">
        <v>237</v>
      </c>
      <c r="G33" s="7" t="s">
        <v>143</v>
      </c>
      <c r="H33" s="7" t="s">
        <v>367</v>
      </c>
      <c r="I33" s="7" t="s">
        <v>239</v>
      </c>
      <c r="J33" s="7" t="s">
        <v>240</v>
      </c>
      <c r="K33" s="7" t="s">
        <v>241</v>
      </c>
      <c r="L33" s="7" t="s">
        <v>218</v>
      </c>
      <c r="M33" s="7" t="s">
        <v>61</v>
      </c>
    </row>
    <row r="34" spans="1:13" ht="21" customHeight="1" x14ac:dyDescent="0.3">
      <c r="A34" s="7" t="s">
        <v>65</v>
      </c>
      <c r="B34" s="8" t="s">
        <v>66</v>
      </c>
      <c r="C34" s="7" t="s">
        <v>46</v>
      </c>
      <c r="D34" s="7" t="s">
        <v>67</v>
      </c>
      <c r="E34" s="7" t="s">
        <v>68</v>
      </c>
      <c r="F34" s="7" t="s">
        <v>69</v>
      </c>
      <c r="G34" s="7" t="s">
        <v>70</v>
      </c>
      <c r="H34" s="7" t="s">
        <v>71</v>
      </c>
      <c r="I34" s="7" t="s">
        <v>72</v>
      </c>
      <c r="J34" s="7" t="s">
        <v>73</v>
      </c>
      <c r="K34" s="7" t="s">
        <v>74</v>
      </c>
      <c r="L34" s="7" t="s">
        <v>75</v>
      </c>
      <c r="M34" s="7" t="s">
        <v>61</v>
      </c>
    </row>
    <row r="35" spans="1:13" s="20" customFormat="1" ht="21" customHeight="1" x14ac:dyDescent="0.3">
      <c r="A35" s="10"/>
      <c r="B35" s="10" t="s">
        <v>93</v>
      </c>
      <c r="C35" s="9"/>
      <c r="D35" s="14">
        <v>765</v>
      </c>
      <c r="E35" s="11">
        <f>E29+E30+E31+E32+E33+E34</f>
        <v>29.5</v>
      </c>
      <c r="F35" s="11">
        <f t="shared" ref="F35:M35" si="4">F29+F30+F31+F32+F33+F34</f>
        <v>19.200000000000003</v>
      </c>
      <c r="G35" s="11">
        <f t="shared" si="4"/>
        <v>119.6</v>
      </c>
      <c r="H35" s="11">
        <f t="shared" si="4"/>
        <v>790.5</v>
      </c>
      <c r="I35" s="11">
        <f t="shared" si="4"/>
        <v>144.65</v>
      </c>
      <c r="J35" s="11">
        <f t="shared" si="4"/>
        <v>122.33</v>
      </c>
      <c r="K35" s="11">
        <f t="shared" si="4"/>
        <v>6.75</v>
      </c>
      <c r="L35" s="11">
        <f t="shared" si="4"/>
        <v>0.53</v>
      </c>
      <c r="M35" s="11">
        <f t="shared" si="4"/>
        <v>24.269999999999996</v>
      </c>
    </row>
    <row r="36" spans="1:13" ht="19.5" customHeight="1" x14ac:dyDescent="0.3">
      <c r="A36" s="69" t="s">
        <v>242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1"/>
    </row>
    <row r="37" spans="1:13" ht="22.2" customHeight="1" x14ac:dyDescent="0.3">
      <c r="A37" s="8" t="s">
        <v>243</v>
      </c>
      <c r="B37" s="8" t="s">
        <v>244</v>
      </c>
      <c r="C37" s="7" t="s">
        <v>46</v>
      </c>
      <c r="D37" s="7" t="s">
        <v>59</v>
      </c>
      <c r="E37" s="7" t="s">
        <v>207</v>
      </c>
      <c r="F37" s="7" t="s">
        <v>245</v>
      </c>
      <c r="G37" s="7" t="s">
        <v>189</v>
      </c>
      <c r="H37" s="7" t="s">
        <v>246</v>
      </c>
      <c r="I37" s="7" t="s">
        <v>247</v>
      </c>
      <c r="J37" s="7" t="s">
        <v>248</v>
      </c>
      <c r="K37" s="7" t="s">
        <v>60</v>
      </c>
      <c r="L37" s="7" t="s">
        <v>168</v>
      </c>
      <c r="M37" s="7" t="s">
        <v>249</v>
      </c>
    </row>
    <row r="38" spans="1:13" s="20" customFormat="1" ht="18.600000000000001" customHeight="1" x14ac:dyDescent="0.3">
      <c r="A38" s="15"/>
      <c r="B38" s="15" t="s">
        <v>250</v>
      </c>
      <c r="C38" s="15"/>
      <c r="D38" s="16"/>
      <c r="E38" s="17">
        <f>E37+E35+E27+E23+E14+E10</f>
        <v>86</v>
      </c>
      <c r="F38" s="17">
        <f t="shared" ref="F38:M38" si="5">F37+F35+F27+F23+F14+F10</f>
        <v>86.100000000000009</v>
      </c>
      <c r="G38" s="17">
        <f>G10+G14+G23+G27+G35+G37</f>
        <v>457.3</v>
      </c>
      <c r="H38" s="17">
        <f t="shared" si="5"/>
        <v>2951.26</v>
      </c>
      <c r="I38" s="17">
        <f t="shared" si="5"/>
        <v>798.48</v>
      </c>
      <c r="J38" s="17">
        <f t="shared" si="5"/>
        <v>339.21</v>
      </c>
      <c r="K38" s="17">
        <f t="shared" si="5"/>
        <v>22.83</v>
      </c>
      <c r="L38" s="17">
        <f t="shared" si="5"/>
        <v>2.33</v>
      </c>
      <c r="M38" s="17">
        <f t="shared" si="5"/>
        <v>76.23</v>
      </c>
    </row>
  </sheetData>
  <mergeCells count="13">
    <mergeCell ref="A15:M15"/>
    <mergeCell ref="A24:M24"/>
    <mergeCell ref="A28:M28"/>
    <mergeCell ref="A36:M36"/>
    <mergeCell ref="A3:A4"/>
    <mergeCell ref="B3:B4"/>
    <mergeCell ref="C3:C4"/>
    <mergeCell ref="D3:D4"/>
    <mergeCell ref="A1:N1"/>
    <mergeCell ref="E3:H3"/>
    <mergeCell ref="I3:M3"/>
    <mergeCell ref="A5:M5"/>
    <mergeCell ref="A11:M1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"/>
  <sheetViews>
    <sheetView topLeftCell="A30" workbookViewId="0">
      <selection activeCell="F27" sqref="F27"/>
    </sheetView>
  </sheetViews>
  <sheetFormatPr defaultColWidth="9" defaultRowHeight="13.8" x14ac:dyDescent="0.3"/>
  <cols>
    <col min="1" max="1" width="5.109375" style="4" customWidth="1"/>
    <col min="2" max="2" width="23.88671875" style="4" customWidth="1"/>
    <col min="3" max="4" width="9" style="4" customWidth="1"/>
    <col min="5" max="16384" width="9" style="4"/>
  </cols>
  <sheetData>
    <row r="1" spans="1:14" ht="17.399999999999999" x14ac:dyDescent="0.3">
      <c r="A1" s="59" t="s">
        <v>563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3" spans="1:14" x14ac:dyDescent="0.3">
      <c r="A3" s="65" t="s">
        <v>33</v>
      </c>
      <c r="B3" s="65" t="s">
        <v>34</v>
      </c>
      <c r="C3" s="67" t="s">
        <v>35</v>
      </c>
      <c r="D3" s="65" t="s">
        <v>36</v>
      </c>
      <c r="E3" s="60" t="s">
        <v>37</v>
      </c>
      <c r="F3" s="61"/>
      <c r="G3" s="61"/>
      <c r="H3" s="62"/>
      <c r="I3" s="60" t="s">
        <v>38</v>
      </c>
      <c r="J3" s="61"/>
      <c r="K3" s="61"/>
      <c r="L3" s="61"/>
      <c r="M3" s="62"/>
    </row>
    <row r="4" spans="1:14" ht="27.6" x14ac:dyDescent="0.3">
      <c r="A4" s="66"/>
      <c r="B4" s="66"/>
      <c r="C4" s="68"/>
      <c r="D4" s="66"/>
      <c r="E4" s="5" t="s">
        <v>39</v>
      </c>
      <c r="F4" s="5" t="s">
        <v>40</v>
      </c>
      <c r="G4" s="5" t="s">
        <v>41</v>
      </c>
      <c r="H4" s="6" t="s">
        <v>42</v>
      </c>
      <c r="I4" s="5" t="s">
        <v>21</v>
      </c>
      <c r="J4" s="5" t="s">
        <v>22</v>
      </c>
      <c r="K4" s="5" t="s">
        <v>23</v>
      </c>
      <c r="L4" s="5" t="s">
        <v>24</v>
      </c>
      <c r="M4" s="5" t="s">
        <v>25</v>
      </c>
    </row>
    <row r="5" spans="1:14" ht="19.5" customHeight="1" x14ac:dyDescent="0.3">
      <c r="A5" s="60" t="s">
        <v>43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4" ht="28.5" customHeight="1" x14ac:dyDescent="0.3">
      <c r="A6" s="7" t="s">
        <v>564</v>
      </c>
      <c r="B6" s="8" t="s">
        <v>565</v>
      </c>
      <c r="C6" s="7" t="s">
        <v>46</v>
      </c>
      <c r="D6" s="7" t="s">
        <v>47</v>
      </c>
      <c r="E6" s="7" t="s">
        <v>213</v>
      </c>
      <c r="F6" s="7" t="s">
        <v>493</v>
      </c>
      <c r="G6" s="7" t="s">
        <v>566</v>
      </c>
      <c r="H6" s="7" t="s">
        <v>567</v>
      </c>
      <c r="I6" s="7" t="s">
        <v>568</v>
      </c>
      <c r="J6" s="7" t="s">
        <v>381</v>
      </c>
      <c r="K6" s="7" t="s">
        <v>569</v>
      </c>
      <c r="L6" s="7" t="s">
        <v>557</v>
      </c>
      <c r="M6" s="7" t="s">
        <v>56</v>
      </c>
    </row>
    <row r="7" spans="1:14" ht="22.8" customHeight="1" x14ac:dyDescent="0.3">
      <c r="A7" s="8" t="s">
        <v>228</v>
      </c>
      <c r="B7" s="8" t="s">
        <v>229</v>
      </c>
      <c r="C7" s="7" t="s">
        <v>46</v>
      </c>
      <c r="D7" s="7" t="s">
        <v>59</v>
      </c>
      <c r="E7" s="7" t="s">
        <v>60</v>
      </c>
      <c r="F7" s="7" t="s">
        <v>61</v>
      </c>
      <c r="G7" s="7" t="s">
        <v>230</v>
      </c>
      <c r="H7" s="7" t="s">
        <v>231</v>
      </c>
      <c r="I7" s="7" t="s">
        <v>232</v>
      </c>
      <c r="J7" s="7" t="s">
        <v>233</v>
      </c>
      <c r="K7" s="7" t="s">
        <v>168</v>
      </c>
      <c r="L7" s="7" t="s">
        <v>61</v>
      </c>
      <c r="M7" s="7" t="s">
        <v>234</v>
      </c>
    </row>
    <row r="8" spans="1:14" ht="21.6" customHeight="1" x14ac:dyDescent="0.3">
      <c r="A8" s="7" t="s">
        <v>65</v>
      </c>
      <c r="B8" s="8" t="s">
        <v>66</v>
      </c>
      <c r="C8" s="7" t="s">
        <v>46</v>
      </c>
      <c r="D8" s="7" t="s">
        <v>67</v>
      </c>
      <c r="E8" s="7" t="s">
        <v>68</v>
      </c>
      <c r="F8" s="7" t="s">
        <v>69</v>
      </c>
      <c r="G8" s="7" t="s">
        <v>70</v>
      </c>
      <c r="H8" s="7" t="s">
        <v>71</v>
      </c>
      <c r="I8" s="7" t="s">
        <v>72</v>
      </c>
      <c r="J8" s="7" t="s">
        <v>73</v>
      </c>
      <c r="K8" s="7" t="s">
        <v>74</v>
      </c>
      <c r="L8" s="7" t="s">
        <v>75</v>
      </c>
      <c r="M8" s="7" t="s">
        <v>61</v>
      </c>
    </row>
    <row r="9" spans="1:14" ht="28.5" customHeight="1" x14ac:dyDescent="0.3">
      <c r="A9" s="7" t="s">
        <v>76</v>
      </c>
      <c r="B9" s="8" t="s">
        <v>77</v>
      </c>
      <c r="C9" s="7" t="s">
        <v>46</v>
      </c>
      <c r="D9" s="7" t="s">
        <v>78</v>
      </c>
      <c r="E9" s="7" t="s">
        <v>79</v>
      </c>
      <c r="F9" s="7" t="s">
        <v>80</v>
      </c>
      <c r="G9" s="7" t="s">
        <v>79</v>
      </c>
      <c r="H9" s="7" t="s">
        <v>81</v>
      </c>
      <c r="I9" s="7" t="s">
        <v>82</v>
      </c>
      <c r="J9" s="7" t="s">
        <v>61</v>
      </c>
      <c r="K9" s="7" t="s">
        <v>83</v>
      </c>
      <c r="L9" s="7" t="s">
        <v>61</v>
      </c>
      <c r="M9" s="7" t="s">
        <v>61</v>
      </c>
    </row>
    <row r="10" spans="1:14" ht="22.2" customHeight="1" x14ac:dyDescent="0.3">
      <c r="A10" s="7" t="s">
        <v>84</v>
      </c>
      <c r="B10" s="8" t="s">
        <v>85</v>
      </c>
      <c r="C10" s="7" t="s">
        <v>46</v>
      </c>
      <c r="D10" s="7" t="s">
        <v>86</v>
      </c>
      <c r="E10" s="7" t="s">
        <v>68</v>
      </c>
      <c r="F10" s="7" t="s">
        <v>87</v>
      </c>
      <c r="G10" s="7" t="s">
        <v>61</v>
      </c>
      <c r="H10" s="7" t="s">
        <v>88</v>
      </c>
      <c r="I10" s="7" t="s">
        <v>89</v>
      </c>
      <c r="J10" s="7" t="s">
        <v>90</v>
      </c>
      <c r="K10" s="7" t="s">
        <v>91</v>
      </c>
      <c r="L10" s="7" t="s">
        <v>92</v>
      </c>
      <c r="M10" s="7" t="s">
        <v>91</v>
      </c>
    </row>
    <row r="11" spans="1:14" s="20" customFormat="1" ht="21" customHeight="1" x14ac:dyDescent="0.3">
      <c r="A11" s="9"/>
      <c r="B11" s="10" t="s">
        <v>93</v>
      </c>
      <c r="C11" s="9"/>
      <c r="D11" s="9" t="s">
        <v>94</v>
      </c>
      <c r="E11" s="11">
        <f>E6+E7+E8+E9+E10</f>
        <v>23.5</v>
      </c>
      <c r="F11" s="11">
        <f t="shared" ref="F11:M11" si="0">F6+F7+F8+F9+F10</f>
        <v>26.1</v>
      </c>
      <c r="G11" s="11">
        <f t="shared" si="0"/>
        <v>92.899999999999991</v>
      </c>
      <c r="H11" s="11">
        <f t="shared" si="0"/>
        <v>702.9</v>
      </c>
      <c r="I11" s="11">
        <f t="shared" si="0"/>
        <v>493.83</v>
      </c>
      <c r="J11" s="11">
        <f t="shared" si="0"/>
        <v>95.47999999999999</v>
      </c>
      <c r="K11" s="11">
        <f t="shared" si="0"/>
        <v>4.5799999999999992</v>
      </c>
      <c r="L11" s="11">
        <f t="shared" si="0"/>
        <v>0.34</v>
      </c>
      <c r="M11" s="11">
        <f t="shared" si="0"/>
        <v>1.98</v>
      </c>
    </row>
    <row r="12" spans="1:14" ht="19.5" customHeight="1" x14ac:dyDescent="0.3">
      <c r="A12" s="69" t="s">
        <v>95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1"/>
    </row>
    <row r="13" spans="1:14" ht="22.8" customHeight="1" x14ac:dyDescent="0.3">
      <c r="A13" s="7" t="s">
        <v>570</v>
      </c>
      <c r="B13" s="8" t="s">
        <v>571</v>
      </c>
      <c r="C13" s="7" t="s">
        <v>46</v>
      </c>
      <c r="D13" s="7" t="s">
        <v>572</v>
      </c>
      <c r="E13" s="7" t="s">
        <v>98</v>
      </c>
      <c r="F13" s="7" t="s">
        <v>120</v>
      </c>
      <c r="G13" s="7" t="s">
        <v>573</v>
      </c>
      <c r="H13" s="7" t="s">
        <v>574</v>
      </c>
      <c r="I13" s="7" t="s">
        <v>575</v>
      </c>
      <c r="J13" s="7" t="s">
        <v>576</v>
      </c>
      <c r="K13" s="7" t="s">
        <v>577</v>
      </c>
      <c r="L13" s="7" t="s">
        <v>405</v>
      </c>
      <c r="M13" s="7" t="s">
        <v>578</v>
      </c>
    </row>
    <row r="14" spans="1:14" ht="22.8" customHeight="1" x14ac:dyDescent="0.3">
      <c r="A14" s="7" t="s">
        <v>278</v>
      </c>
      <c r="B14" s="8" t="s">
        <v>279</v>
      </c>
      <c r="C14" s="7" t="s">
        <v>46</v>
      </c>
      <c r="D14" s="7" t="s">
        <v>59</v>
      </c>
      <c r="E14" s="7" t="s">
        <v>207</v>
      </c>
      <c r="F14" s="7" t="s">
        <v>280</v>
      </c>
      <c r="G14" s="7" t="s">
        <v>281</v>
      </c>
      <c r="H14" s="7" t="s">
        <v>282</v>
      </c>
      <c r="I14" s="7" t="s">
        <v>283</v>
      </c>
      <c r="J14" s="7" t="s">
        <v>284</v>
      </c>
      <c r="K14" s="7" t="s">
        <v>179</v>
      </c>
      <c r="L14" s="7" t="s">
        <v>168</v>
      </c>
      <c r="M14" s="7" t="s">
        <v>285</v>
      </c>
    </row>
    <row r="15" spans="1:14" s="20" customFormat="1" ht="21" customHeight="1" x14ac:dyDescent="0.3">
      <c r="A15" s="9"/>
      <c r="B15" s="10" t="s">
        <v>93</v>
      </c>
      <c r="C15" s="10"/>
      <c r="D15" s="14">
        <f>D13+D14</f>
        <v>280</v>
      </c>
      <c r="E15" s="11">
        <f t="shared" ref="E15:M15" si="1">E13+E14</f>
        <v>11.8</v>
      </c>
      <c r="F15" s="11">
        <f t="shared" si="1"/>
        <v>8</v>
      </c>
      <c r="G15" s="11">
        <f t="shared" si="1"/>
        <v>45.6</v>
      </c>
      <c r="H15" s="11">
        <f t="shared" si="1"/>
        <v>307</v>
      </c>
      <c r="I15" s="11">
        <f t="shared" si="1"/>
        <v>238</v>
      </c>
      <c r="J15" s="11">
        <f t="shared" si="1"/>
        <v>35.6</v>
      </c>
      <c r="K15" s="11">
        <f t="shared" si="1"/>
        <v>0.95</v>
      </c>
      <c r="L15" s="11">
        <f t="shared" si="1"/>
        <v>0.13</v>
      </c>
      <c r="M15" s="11">
        <f t="shared" si="1"/>
        <v>1.3800000000000001</v>
      </c>
    </row>
    <row r="16" spans="1:14" ht="19.5" customHeight="1" x14ac:dyDescent="0.3">
      <c r="A16" s="69" t="s">
        <v>117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1"/>
    </row>
    <row r="17" spans="1:13" ht="28.5" customHeight="1" x14ac:dyDescent="0.3">
      <c r="A17" s="8" t="s">
        <v>200</v>
      </c>
      <c r="B17" s="8" t="s">
        <v>201</v>
      </c>
      <c r="C17" s="7" t="s">
        <v>46</v>
      </c>
      <c r="D17" s="7" t="s">
        <v>67</v>
      </c>
      <c r="E17" s="7" t="s">
        <v>183</v>
      </c>
      <c r="F17" s="7" t="s">
        <v>154</v>
      </c>
      <c r="G17" s="7" t="s">
        <v>202</v>
      </c>
      <c r="H17" s="7" t="s">
        <v>203</v>
      </c>
      <c r="I17" s="7" t="s">
        <v>204</v>
      </c>
      <c r="J17" s="7" t="s">
        <v>205</v>
      </c>
      <c r="K17" s="7" t="s">
        <v>206</v>
      </c>
      <c r="L17" s="7" t="s">
        <v>64</v>
      </c>
      <c r="M17" s="7" t="s">
        <v>207</v>
      </c>
    </row>
    <row r="18" spans="1:13" ht="28.5" customHeight="1" x14ac:dyDescent="0.3">
      <c r="A18" s="7" t="s">
        <v>579</v>
      </c>
      <c r="B18" s="8" t="s">
        <v>580</v>
      </c>
      <c r="C18" s="7" t="s">
        <v>46</v>
      </c>
      <c r="D18" s="7" t="s">
        <v>130</v>
      </c>
      <c r="E18" s="7" t="s">
        <v>131</v>
      </c>
      <c r="F18" s="7" t="s">
        <v>120</v>
      </c>
      <c r="G18" s="7" t="s">
        <v>337</v>
      </c>
      <c r="H18" s="7" t="s">
        <v>581</v>
      </c>
      <c r="I18" s="7" t="s">
        <v>582</v>
      </c>
      <c r="J18" s="7" t="s">
        <v>583</v>
      </c>
      <c r="K18" s="7" t="s">
        <v>584</v>
      </c>
      <c r="L18" s="7" t="s">
        <v>83</v>
      </c>
      <c r="M18" s="7" t="s">
        <v>237</v>
      </c>
    </row>
    <row r="19" spans="1:13" ht="21" customHeight="1" x14ac:dyDescent="0.3">
      <c r="A19" s="7" t="s">
        <v>585</v>
      </c>
      <c r="B19" s="8" t="s">
        <v>586</v>
      </c>
      <c r="C19" s="7" t="s">
        <v>46</v>
      </c>
      <c r="D19" s="7" t="s">
        <v>587</v>
      </c>
      <c r="E19" s="7" t="s">
        <v>211</v>
      </c>
      <c r="F19" s="7" t="s">
        <v>588</v>
      </c>
      <c r="G19" s="7" t="s">
        <v>589</v>
      </c>
      <c r="H19" s="7" t="s">
        <v>590</v>
      </c>
      <c r="I19" s="7" t="s">
        <v>591</v>
      </c>
      <c r="J19" s="7" t="s">
        <v>592</v>
      </c>
      <c r="K19" s="7" t="s">
        <v>593</v>
      </c>
      <c r="L19" s="7" t="s">
        <v>148</v>
      </c>
      <c r="M19" s="7" t="s">
        <v>594</v>
      </c>
    </row>
    <row r="20" spans="1:13" ht="22.2" customHeight="1" x14ac:dyDescent="0.3">
      <c r="A20" s="8" t="s">
        <v>352</v>
      </c>
      <c r="B20" s="8" t="s">
        <v>353</v>
      </c>
      <c r="C20" s="7" t="s">
        <v>46</v>
      </c>
      <c r="D20" s="7" t="s">
        <v>354</v>
      </c>
      <c r="E20" s="7" t="s">
        <v>202</v>
      </c>
      <c r="F20" s="7" t="s">
        <v>245</v>
      </c>
      <c r="G20" s="7" t="s">
        <v>355</v>
      </c>
      <c r="H20" s="7" t="s">
        <v>356</v>
      </c>
      <c r="I20" s="7" t="s">
        <v>357</v>
      </c>
      <c r="J20" s="7" t="s">
        <v>358</v>
      </c>
      <c r="K20" s="7" t="s">
        <v>359</v>
      </c>
      <c r="L20" s="7" t="s">
        <v>75</v>
      </c>
      <c r="M20" s="7" t="s">
        <v>360</v>
      </c>
    </row>
    <row r="21" spans="1:13" ht="28.5" customHeight="1" x14ac:dyDescent="0.3">
      <c r="A21" s="7" t="s">
        <v>595</v>
      </c>
      <c r="B21" s="8" t="s">
        <v>596</v>
      </c>
      <c r="C21" s="7" t="s">
        <v>46</v>
      </c>
      <c r="D21" s="7" t="s">
        <v>59</v>
      </c>
      <c r="E21" s="7" t="s">
        <v>514</v>
      </c>
      <c r="F21" s="7" t="s">
        <v>490</v>
      </c>
      <c r="G21" s="7" t="s">
        <v>597</v>
      </c>
      <c r="H21" s="7" t="s">
        <v>598</v>
      </c>
      <c r="I21" s="7" t="s">
        <v>599</v>
      </c>
      <c r="J21" s="7" t="s">
        <v>600</v>
      </c>
      <c r="K21" s="7" t="s">
        <v>601</v>
      </c>
      <c r="L21" s="7" t="s">
        <v>168</v>
      </c>
      <c r="M21" s="7" t="s">
        <v>602</v>
      </c>
    </row>
    <row r="22" spans="1:13" ht="21.6" customHeight="1" x14ac:dyDescent="0.3">
      <c r="A22" s="7" t="s">
        <v>170</v>
      </c>
      <c r="B22" s="8" t="s">
        <v>171</v>
      </c>
      <c r="C22" s="7" t="s">
        <v>46</v>
      </c>
      <c r="D22" s="7" t="s">
        <v>67</v>
      </c>
      <c r="E22" s="7" t="s">
        <v>172</v>
      </c>
      <c r="F22" s="7" t="s">
        <v>173</v>
      </c>
      <c r="G22" s="7" t="s">
        <v>174</v>
      </c>
      <c r="H22" s="7" t="s">
        <v>175</v>
      </c>
      <c r="I22" s="7" t="s">
        <v>176</v>
      </c>
      <c r="J22" s="7" t="s">
        <v>177</v>
      </c>
      <c r="K22" s="7" t="s">
        <v>178</v>
      </c>
      <c r="L22" s="7" t="s">
        <v>179</v>
      </c>
      <c r="M22" s="7" t="s">
        <v>61</v>
      </c>
    </row>
    <row r="23" spans="1:13" s="20" customFormat="1" ht="21" customHeight="1" x14ac:dyDescent="0.3">
      <c r="A23" s="10"/>
      <c r="B23" s="10" t="s">
        <v>93</v>
      </c>
      <c r="C23" s="9"/>
      <c r="D23" s="14">
        <v>950</v>
      </c>
      <c r="E23" s="11">
        <f>E17+E18+E19+E20+E21+E22</f>
        <v>28</v>
      </c>
      <c r="F23" s="11">
        <f t="shared" ref="F23:M23" si="2">F17+F18+F19+F20+F21+F22</f>
        <v>28.900000000000002</v>
      </c>
      <c r="G23" s="11">
        <f t="shared" si="2"/>
        <v>111.19999999999999</v>
      </c>
      <c r="H23" s="11">
        <f t="shared" si="2"/>
        <v>895</v>
      </c>
      <c r="I23" s="11">
        <f t="shared" si="2"/>
        <v>135.80000000000001</v>
      </c>
      <c r="J23" s="11">
        <f t="shared" si="2"/>
        <v>119.73</v>
      </c>
      <c r="K23" s="11">
        <v>7.4</v>
      </c>
      <c r="L23" s="11">
        <f t="shared" si="2"/>
        <v>0.49</v>
      </c>
      <c r="M23" s="11">
        <f t="shared" si="2"/>
        <v>103.47</v>
      </c>
    </row>
    <row r="24" spans="1:13" ht="19.5" customHeight="1" x14ac:dyDescent="0.3">
      <c r="A24" s="69" t="s">
        <v>180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1"/>
    </row>
    <row r="25" spans="1:13" ht="22.8" customHeight="1" x14ac:dyDescent="0.3">
      <c r="A25" s="8" t="s">
        <v>181</v>
      </c>
      <c r="B25" s="8" t="s">
        <v>182</v>
      </c>
      <c r="C25" s="7" t="s">
        <v>46</v>
      </c>
      <c r="D25" s="7" t="s">
        <v>59</v>
      </c>
      <c r="E25" s="7" t="s">
        <v>183</v>
      </c>
      <c r="F25" s="7" t="s">
        <v>183</v>
      </c>
      <c r="G25" s="7" t="s">
        <v>184</v>
      </c>
      <c r="H25" s="7" t="s">
        <v>123</v>
      </c>
      <c r="I25" s="7" t="s">
        <v>185</v>
      </c>
      <c r="J25" s="7" t="s">
        <v>61</v>
      </c>
      <c r="K25" s="7" t="s">
        <v>186</v>
      </c>
      <c r="L25" s="7" t="s">
        <v>79</v>
      </c>
      <c r="M25" s="7" t="s">
        <v>187</v>
      </c>
    </row>
    <row r="26" spans="1:13" ht="22.2" customHeight="1" x14ac:dyDescent="0.3">
      <c r="A26" s="8" t="s">
        <v>181</v>
      </c>
      <c r="B26" s="8" t="s">
        <v>188</v>
      </c>
      <c r="C26" s="7" t="s">
        <v>46</v>
      </c>
      <c r="D26" s="7" t="s">
        <v>59</v>
      </c>
      <c r="E26" s="7" t="s">
        <v>69</v>
      </c>
      <c r="F26" s="7" t="s">
        <v>60</v>
      </c>
      <c r="G26" s="7" t="s">
        <v>484</v>
      </c>
      <c r="H26" s="7" t="s">
        <v>190</v>
      </c>
      <c r="I26" s="7" t="s">
        <v>191</v>
      </c>
      <c r="J26" s="7" t="s">
        <v>192</v>
      </c>
      <c r="K26" s="7" t="s">
        <v>60</v>
      </c>
      <c r="L26" s="7" t="s">
        <v>61</v>
      </c>
      <c r="M26" s="7" t="s">
        <v>193</v>
      </c>
    </row>
    <row r="27" spans="1:13" ht="21.6" customHeight="1" x14ac:dyDescent="0.3">
      <c r="A27" s="8" t="s">
        <v>181</v>
      </c>
      <c r="B27" s="8" t="s">
        <v>603</v>
      </c>
      <c r="C27" s="7" t="s">
        <v>46</v>
      </c>
      <c r="D27" s="7" t="s">
        <v>235</v>
      </c>
      <c r="E27" s="7" t="s">
        <v>604</v>
      </c>
      <c r="F27" s="7" t="s">
        <v>99</v>
      </c>
      <c r="G27" s="7" t="s">
        <v>605</v>
      </c>
      <c r="H27" s="7" t="s">
        <v>606</v>
      </c>
      <c r="I27" s="7" t="s">
        <v>198</v>
      </c>
      <c r="J27" s="7" t="s">
        <v>61</v>
      </c>
      <c r="K27" s="7" t="s">
        <v>61</v>
      </c>
      <c r="L27" s="7" t="s">
        <v>61</v>
      </c>
      <c r="M27" s="7" t="s">
        <v>92</v>
      </c>
    </row>
    <row r="28" spans="1:13" s="20" customFormat="1" ht="21" customHeight="1" x14ac:dyDescent="0.3">
      <c r="A28" s="10"/>
      <c r="B28" s="10" t="s">
        <v>93</v>
      </c>
      <c r="C28" s="9"/>
      <c r="D28" s="14">
        <f>D25+D26+D27</f>
        <v>450</v>
      </c>
      <c r="E28" s="11">
        <f t="shared" ref="E28:M28" si="3">E25+E26+E27</f>
        <v>3.7</v>
      </c>
      <c r="F28" s="11">
        <f t="shared" si="3"/>
        <v>6.3</v>
      </c>
      <c r="G28" s="11">
        <f t="shared" si="3"/>
        <v>54.900000000000006</v>
      </c>
      <c r="H28" s="11">
        <f t="shared" si="3"/>
        <v>238.9</v>
      </c>
      <c r="I28" s="11">
        <f t="shared" si="3"/>
        <v>46</v>
      </c>
      <c r="J28" s="11">
        <f t="shared" si="3"/>
        <v>0.4</v>
      </c>
      <c r="K28" s="11">
        <f t="shared" si="3"/>
        <v>3.16</v>
      </c>
      <c r="L28" s="11">
        <f t="shared" si="3"/>
        <v>0.1</v>
      </c>
      <c r="M28" s="11">
        <f t="shared" si="3"/>
        <v>31.01</v>
      </c>
    </row>
    <row r="29" spans="1:13" ht="19.5" customHeight="1" x14ac:dyDescent="0.3">
      <c r="A29" s="69" t="s">
        <v>199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1"/>
    </row>
    <row r="30" spans="1:13" ht="28.5" customHeight="1" x14ac:dyDescent="0.3">
      <c r="A30" s="8" t="s">
        <v>607</v>
      </c>
      <c r="B30" s="8" t="s">
        <v>608</v>
      </c>
      <c r="C30" s="7" t="s">
        <v>46</v>
      </c>
      <c r="D30" s="7" t="s">
        <v>67</v>
      </c>
      <c r="E30" s="7" t="s">
        <v>138</v>
      </c>
      <c r="F30" s="7" t="s">
        <v>99</v>
      </c>
      <c r="G30" s="7" t="s">
        <v>609</v>
      </c>
      <c r="H30" s="7" t="s">
        <v>610</v>
      </c>
      <c r="I30" s="7" t="s">
        <v>611</v>
      </c>
      <c r="J30" s="7" t="s">
        <v>612</v>
      </c>
      <c r="K30" s="7" t="s">
        <v>613</v>
      </c>
      <c r="L30" s="7" t="s">
        <v>301</v>
      </c>
      <c r="M30" s="7" t="s">
        <v>614</v>
      </c>
    </row>
    <row r="31" spans="1:13" ht="28.5" customHeight="1" x14ac:dyDescent="0.3">
      <c r="A31" s="7" t="s">
        <v>615</v>
      </c>
      <c r="B31" s="8" t="s">
        <v>616</v>
      </c>
      <c r="C31" s="7" t="s">
        <v>46</v>
      </c>
      <c r="D31" s="7" t="s">
        <v>47</v>
      </c>
      <c r="E31" s="7" t="s">
        <v>617</v>
      </c>
      <c r="F31" s="7" t="s">
        <v>618</v>
      </c>
      <c r="G31" s="7" t="s">
        <v>288</v>
      </c>
      <c r="H31" s="7" t="s">
        <v>619</v>
      </c>
      <c r="I31" s="7" t="s">
        <v>620</v>
      </c>
      <c r="J31" s="7" t="s">
        <v>621</v>
      </c>
      <c r="K31" s="7" t="s">
        <v>622</v>
      </c>
      <c r="L31" s="7" t="s">
        <v>405</v>
      </c>
      <c r="M31" s="7" t="s">
        <v>623</v>
      </c>
    </row>
    <row r="32" spans="1:13" ht="22.8" customHeight="1" x14ac:dyDescent="0.3">
      <c r="A32" s="7" t="s">
        <v>107</v>
      </c>
      <c r="B32" s="8" t="s">
        <v>108</v>
      </c>
      <c r="C32" s="7" t="s">
        <v>46</v>
      </c>
      <c r="D32" s="7" t="s">
        <v>59</v>
      </c>
      <c r="E32" s="7" t="s">
        <v>109</v>
      </c>
      <c r="F32" s="7" t="s">
        <v>110</v>
      </c>
      <c r="G32" s="7" t="s">
        <v>111</v>
      </c>
      <c r="H32" s="7" t="s">
        <v>112</v>
      </c>
      <c r="I32" s="7" t="s">
        <v>113</v>
      </c>
      <c r="J32" s="7" t="s">
        <v>114</v>
      </c>
      <c r="K32" s="7" t="s">
        <v>115</v>
      </c>
      <c r="L32" s="7" t="s">
        <v>75</v>
      </c>
      <c r="M32" s="7" t="s">
        <v>116</v>
      </c>
    </row>
    <row r="33" spans="1:41" ht="21" customHeight="1" x14ac:dyDescent="0.3">
      <c r="A33" s="8" t="s">
        <v>170</v>
      </c>
      <c r="B33" s="8" t="s">
        <v>171</v>
      </c>
      <c r="C33" s="7" t="s">
        <v>46</v>
      </c>
      <c r="D33" s="7" t="s">
        <v>235</v>
      </c>
      <c r="E33" s="7" t="s">
        <v>236</v>
      </c>
      <c r="F33" s="7" t="s">
        <v>237</v>
      </c>
      <c r="G33" s="7" t="s">
        <v>143</v>
      </c>
      <c r="H33" s="7" t="s">
        <v>367</v>
      </c>
      <c r="I33" s="7" t="s">
        <v>239</v>
      </c>
      <c r="J33" s="7" t="s">
        <v>240</v>
      </c>
      <c r="K33" s="7" t="s">
        <v>241</v>
      </c>
      <c r="L33" s="7" t="s">
        <v>218</v>
      </c>
      <c r="M33" s="7" t="s">
        <v>61</v>
      </c>
    </row>
    <row r="34" spans="1:41" ht="22.8" customHeight="1" x14ac:dyDescent="0.3">
      <c r="A34" s="7" t="s">
        <v>65</v>
      </c>
      <c r="B34" s="8" t="s">
        <v>66</v>
      </c>
      <c r="C34" s="7" t="s">
        <v>46</v>
      </c>
      <c r="D34" s="7" t="s">
        <v>67</v>
      </c>
      <c r="E34" s="7" t="s">
        <v>68</v>
      </c>
      <c r="F34" s="7" t="s">
        <v>69</v>
      </c>
      <c r="G34" s="7" t="s">
        <v>70</v>
      </c>
      <c r="H34" s="7" t="s">
        <v>71</v>
      </c>
      <c r="I34" s="7" t="s">
        <v>72</v>
      </c>
      <c r="J34" s="7" t="s">
        <v>73</v>
      </c>
      <c r="K34" s="7" t="s">
        <v>74</v>
      </c>
      <c r="L34" s="7" t="s">
        <v>75</v>
      </c>
      <c r="M34" s="7" t="s">
        <v>61</v>
      </c>
    </row>
    <row r="35" spans="1:41" s="20" customFormat="1" ht="21" customHeight="1" x14ac:dyDescent="0.3">
      <c r="A35" s="10"/>
      <c r="B35" s="10" t="s">
        <v>93</v>
      </c>
      <c r="C35" s="9"/>
      <c r="D35" s="14">
        <v>660</v>
      </c>
      <c r="E35" s="11">
        <f>E30+E31+E32+E33+E34</f>
        <v>39.800000000000004</v>
      </c>
      <c r="F35" s="11">
        <f t="shared" ref="F35:M35" si="4">F30+F31+F32+F33+F34</f>
        <v>38.699999999999996</v>
      </c>
      <c r="G35" s="11">
        <f t="shared" si="4"/>
        <v>91.399999999999991</v>
      </c>
      <c r="H35" s="11">
        <f t="shared" si="4"/>
        <v>883.5</v>
      </c>
      <c r="I35" s="11">
        <f t="shared" si="4"/>
        <v>277.89</v>
      </c>
      <c r="J35" s="11">
        <f t="shared" si="4"/>
        <v>126.36</v>
      </c>
      <c r="K35" s="11">
        <f t="shared" si="4"/>
        <v>9.35</v>
      </c>
      <c r="L35" s="11">
        <f t="shared" si="4"/>
        <v>0.57000000000000006</v>
      </c>
      <c r="M35" s="11">
        <f t="shared" si="4"/>
        <v>3.53</v>
      </c>
    </row>
    <row r="36" spans="1:41" ht="19.5" customHeight="1" x14ac:dyDescent="0.3">
      <c r="A36" s="69" t="s">
        <v>242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1"/>
    </row>
    <row r="37" spans="1:41" ht="22.8" customHeight="1" x14ac:dyDescent="0.3">
      <c r="A37" s="8" t="s">
        <v>243</v>
      </c>
      <c r="B37" s="8" t="s">
        <v>368</v>
      </c>
      <c r="C37" s="7" t="s">
        <v>46</v>
      </c>
      <c r="D37" s="7" t="s">
        <v>59</v>
      </c>
      <c r="E37" s="7" t="s">
        <v>87</v>
      </c>
      <c r="F37" s="7" t="s">
        <v>265</v>
      </c>
      <c r="G37" s="7" t="s">
        <v>337</v>
      </c>
      <c r="H37" s="7" t="s">
        <v>369</v>
      </c>
      <c r="I37" s="7" t="s">
        <v>370</v>
      </c>
      <c r="J37" s="7" t="s">
        <v>624</v>
      </c>
      <c r="K37" s="7" t="s">
        <v>60</v>
      </c>
      <c r="L37" s="7" t="s">
        <v>168</v>
      </c>
      <c r="M37" s="7" t="s">
        <v>372</v>
      </c>
    </row>
    <row r="38" spans="1:41" s="21" customFormat="1" ht="21" customHeight="1" x14ac:dyDescent="0.3">
      <c r="A38" s="15"/>
      <c r="B38" s="15" t="s">
        <v>250</v>
      </c>
      <c r="C38" s="15"/>
      <c r="D38" s="16"/>
      <c r="E38" s="17">
        <f>E37+E35+E28+E23+E15+E11</f>
        <v>114.8</v>
      </c>
      <c r="F38" s="17">
        <f t="shared" ref="F38:M38" si="5">F37+F35+F28+F23+F15+F11</f>
        <v>110.9</v>
      </c>
      <c r="G38" s="17">
        <f t="shared" si="5"/>
        <v>407.59999999999997</v>
      </c>
      <c r="H38" s="17">
        <f t="shared" si="5"/>
        <v>3136.3</v>
      </c>
      <c r="I38" s="17">
        <f t="shared" si="5"/>
        <v>1434.56</v>
      </c>
      <c r="J38" s="17">
        <f t="shared" si="5"/>
        <v>476.97</v>
      </c>
      <c r="K38" s="17">
        <f t="shared" si="5"/>
        <v>25.639999999999997</v>
      </c>
      <c r="L38" s="17">
        <f t="shared" si="5"/>
        <v>1.6900000000000002</v>
      </c>
      <c r="M38" s="17">
        <f t="shared" si="5"/>
        <v>142.54999999999998</v>
      </c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</row>
  </sheetData>
  <mergeCells count="13">
    <mergeCell ref="A16:M16"/>
    <mergeCell ref="A24:M24"/>
    <mergeCell ref="A29:M29"/>
    <mergeCell ref="A36:M36"/>
    <mergeCell ref="A3:A4"/>
    <mergeCell ref="B3:B4"/>
    <mergeCell ref="C3:C4"/>
    <mergeCell ref="D3:D4"/>
    <mergeCell ref="A1:N1"/>
    <mergeCell ref="E3:H3"/>
    <mergeCell ref="I3:M3"/>
    <mergeCell ref="A5:M5"/>
    <mergeCell ref="A12:M12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opLeftCell="A30" workbookViewId="0">
      <selection activeCell="B18" sqref="B18"/>
    </sheetView>
  </sheetViews>
  <sheetFormatPr defaultColWidth="9" defaultRowHeight="13.8" x14ac:dyDescent="0.3"/>
  <cols>
    <col min="1" max="1" width="5.109375" style="4" customWidth="1"/>
    <col min="2" max="2" width="23.88671875" style="4" customWidth="1"/>
    <col min="3" max="13" width="9" style="4" customWidth="1"/>
    <col min="14" max="16384" width="9" style="4"/>
  </cols>
  <sheetData>
    <row r="1" spans="1:14" ht="17.399999999999999" x14ac:dyDescent="0.3">
      <c r="A1" s="59" t="s">
        <v>625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3" spans="1:14" x14ac:dyDescent="0.3">
      <c r="A3" s="65" t="s">
        <v>33</v>
      </c>
      <c r="B3" s="65" t="s">
        <v>34</v>
      </c>
      <c r="C3" s="67" t="s">
        <v>35</v>
      </c>
      <c r="D3" s="65" t="s">
        <v>36</v>
      </c>
      <c r="E3" s="60" t="s">
        <v>37</v>
      </c>
      <c r="F3" s="61"/>
      <c r="G3" s="61"/>
      <c r="H3" s="62"/>
      <c r="I3" s="60" t="s">
        <v>38</v>
      </c>
      <c r="J3" s="61"/>
      <c r="K3" s="61"/>
      <c r="L3" s="61"/>
      <c r="M3" s="62"/>
    </row>
    <row r="4" spans="1:14" ht="27.6" x14ac:dyDescent="0.3">
      <c r="A4" s="66"/>
      <c r="B4" s="66"/>
      <c r="C4" s="68"/>
      <c r="D4" s="66"/>
      <c r="E4" s="5" t="s">
        <v>39</v>
      </c>
      <c r="F4" s="5" t="s">
        <v>40</v>
      </c>
      <c r="G4" s="5" t="s">
        <v>41</v>
      </c>
      <c r="H4" s="6" t="s">
        <v>42</v>
      </c>
      <c r="I4" s="5" t="s">
        <v>21</v>
      </c>
      <c r="J4" s="5" t="s">
        <v>22</v>
      </c>
      <c r="K4" s="5" t="s">
        <v>23</v>
      </c>
      <c r="L4" s="5" t="s">
        <v>24</v>
      </c>
      <c r="M4" s="5" t="s">
        <v>25</v>
      </c>
    </row>
    <row r="5" spans="1:14" ht="19.5" customHeight="1" x14ac:dyDescent="0.3">
      <c r="A5" s="60" t="s">
        <v>43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4" ht="28.5" customHeight="1" x14ac:dyDescent="0.3">
      <c r="A6" s="8" t="s">
        <v>626</v>
      </c>
      <c r="B6" s="8" t="s">
        <v>627</v>
      </c>
      <c r="C6" s="7" t="s">
        <v>46</v>
      </c>
      <c r="D6" s="7" t="s">
        <v>47</v>
      </c>
      <c r="E6" s="7" t="s">
        <v>628</v>
      </c>
      <c r="F6" s="7" t="s">
        <v>122</v>
      </c>
      <c r="G6" s="7" t="s">
        <v>629</v>
      </c>
      <c r="H6" s="7" t="s">
        <v>630</v>
      </c>
      <c r="I6" s="7" t="s">
        <v>631</v>
      </c>
      <c r="J6" s="7" t="s">
        <v>632</v>
      </c>
      <c r="K6" s="7" t="s">
        <v>292</v>
      </c>
      <c r="L6" s="7" t="s">
        <v>342</v>
      </c>
      <c r="M6" s="7" t="s">
        <v>633</v>
      </c>
    </row>
    <row r="7" spans="1:14" ht="28.5" customHeight="1" x14ac:dyDescent="0.3">
      <c r="A7" s="7" t="s">
        <v>634</v>
      </c>
      <c r="B7" s="8" t="s">
        <v>264</v>
      </c>
      <c r="C7" s="7" t="s">
        <v>46</v>
      </c>
      <c r="D7" s="7" t="s">
        <v>59</v>
      </c>
      <c r="E7" s="7" t="s">
        <v>265</v>
      </c>
      <c r="F7" s="7" t="s">
        <v>236</v>
      </c>
      <c r="G7" s="7" t="s">
        <v>266</v>
      </c>
      <c r="H7" s="7" t="s">
        <v>123</v>
      </c>
      <c r="I7" s="7" t="s">
        <v>267</v>
      </c>
      <c r="J7" s="7" t="s">
        <v>268</v>
      </c>
      <c r="K7" s="7" t="s">
        <v>169</v>
      </c>
      <c r="L7" s="7" t="s">
        <v>64</v>
      </c>
      <c r="M7" s="7" t="s">
        <v>116</v>
      </c>
    </row>
    <row r="8" spans="1:14" ht="21.6" customHeight="1" x14ac:dyDescent="0.3">
      <c r="A8" s="7" t="s">
        <v>65</v>
      </c>
      <c r="B8" s="8" t="s">
        <v>66</v>
      </c>
      <c r="C8" s="7" t="s">
        <v>46</v>
      </c>
      <c r="D8" s="7" t="s">
        <v>67</v>
      </c>
      <c r="E8" s="7" t="s">
        <v>68</v>
      </c>
      <c r="F8" s="7" t="s">
        <v>69</v>
      </c>
      <c r="G8" s="7" t="s">
        <v>70</v>
      </c>
      <c r="H8" s="7" t="s">
        <v>71</v>
      </c>
      <c r="I8" s="7" t="s">
        <v>72</v>
      </c>
      <c r="J8" s="7" t="s">
        <v>73</v>
      </c>
      <c r="K8" s="7" t="s">
        <v>74</v>
      </c>
      <c r="L8" s="7" t="s">
        <v>75</v>
      </c>
      <c r="M8" s="7" t="s">
        <v>61</v>
      </c>
    </row>
    <row r="9" spans="1:14" ht="28.5" customHeight="1" x14ac:dyDescent="0.3">
      <c r="A9" s="7" t="s">
        <v>76</v>
      </c>
      <c r="B9" s="8" t="s">
        <v>77</v>
      </c>
      <c r="C9" s="7" t="s">
        <v>46</v>
      </c>
      <c r="D9" s="7" t="s">
        <v>78</v>
      </c>
      <c r="E9" s="7" t="s">
        <v>79</v>
      </c>
      <c r="F9" s="7" t="s">
        <v>80</v>
      </c>
      <c r="G9" s="7" t="s">
        <v>79</v>
      </c>
      <c r="H9" s="7" t="s">
        <v>81</v>
      </c>
      <c r="I9" s="7" t="s">
        <v>82</v>
      </c>
      <c r="J9" s="7" t="s">
        <v>61</v>
      </c>
      <c r="K9" s="7" t="s">
        <v>83</v>
      </c>
      <c r="L9" s="7" t="s">
        <v>61</v>
      </c>
      <c r="M9" s="7" t="s">
        <v>61</v>
      </c>
    </row>
    <row r="10" spans="1:14" ht="22.8" customHeight="1" x14ac:dyDescent="0.3">
      <c r="A10" s="8" t="s">
        <v>635</v>
      </c>
      <c r="B10" s="8" t="s">
        <v>636</v>
      </c>
      <c r="C10" s="7" t="s">
        <v>46</v>
      </c>
      <c r="D10" s="7" t="s">
        <v>195</v>
      </c>
      <c r="E10" s="7" t="s">
        <v>637</v>
      </c>
      <c r="F10" s="7" t="s">
        <v>138</v>
      </c>
      <c r="G10" s="7" t="s">
        <v>638</v>
      </c>
      <c r="H10" s="7" t="s">
        <v>639</v>
      </c>
      <c r="I10" s="7" t="s">
        <v>640</v>
      </c>
      <c r="J10" s="7" t="s">
        <v>641</v>
      </c>
      <c r="K10" s="7" t="s">
        <v>466</v>
      </c>
      <c r="L10" s="7" t="s">
        <v>172</v>
      </c>
      <c r="M10" s="7" t="s">
        <v>642</v>
      </c>
    </row>
    <row r="11" spans="1:14" s="20" customFormat="1" ht="21" customHeight="1" x14ac:dyDescent="0.3">
      <c r="A11" s="9"/>
      <c r="B11" s="10" t="s">
        <v>93</v>
      </c>
      <c r="C11" s="9"/>
      <c r="D11" s="9" t="s">
        <v>269</v>
      </c>
      <c r="E11" s="11">
        <f>E6+E7+E8+E9+E10</f>
        <v>23.68</v>
      </c>
      <c r="F11" s="11">
        <f t="shared" ref="F11:M11" si="0">F6+F7+F8+F9+F10</f>
        <v>27</v>
      </c>
      <c r="G11" s="11">
        <f t="shared" si="0"/>
        <v>97.47999999999999</v>
      </c>
      <c r="H11" s="11">
        <f t="shared" si="0"/>
        <v>727.8</v>
      </c>
      <c r="I11" s="11">
        <f t="shared" si="0"/>
        <v>318.5</v>
      </c>
      <c r="J11" s="11">
        <f t="shared" si="0"/>
        <v>69.319999999999993</v>
      </c>
      <c r="K11" s="11">
        <f t="shared" si="0"/>
        <v>3.68</v>
      </c>
      <c r="L11" s="11">
        <f t="shared" si="0"/>
        <v>5.88</v>
      </c>
      <c r="M11" s="11">
        <f t="shared" si="0"/>
        <v>6.4</v>
      </c>
    </row>
    <row r="12" spans="1:14" ht="19.5" customHeight="1" x14ac:dyDescent="0.3">
      <c r="A12" s="69" t="s">
        <v>95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1"/>
    </row>
    <row r="13" spans="1:14" ht="22.2" customHeight="1" x14ac:dyDescent="0.3">
      <c r="A13" s="8" t="s">
        <v>181</v>
      </c>
      <c r="B13" s="8" t="s">
        <v>643</v>
      </c>
      <c r="C13" s="7" t="s">
        <v>46</v>
      </c>
      <c r="D13" s="7" t="s">
        <v>195</v>
      </c>
      <c r="E13" s="7" t="s">
        <v>173</v>
      </c>
      <c r="F13" s="7" t="s">
        <v>131</v>
      </c>
      <c r="G13" s="7" t="s">
        <v>204</v>
      </c>
      <c r="H13" s="7" t="s">
        <v>644</v>
      </c>
      <c r="I13" s="7" t="s">
        <v>198</v>
      </c>
      <c r="J13" s="7" t="s">
        <v>61</v>
      </c>
      <c r="K13" s="7" t="s">
        <v>61</v>
      </c>
      <c r="L13" s="7" t="s">
        <v>61</v>
      </c>
      <c r="M13" s="7" t="s">
        <v>92</v>
      </c>
    </row>
    <row r="14" spans="1:14" ht="22.8" customHeight="1" x14ac:dyDescent="0.3">
      <c r="A14" s="7" t="s">
        <v>519</v>
      </c>
      <c r="B14" s="8" t="s">
        <v>645</v>
      </c>
      <c r="C14" s="7" t="s">
        <v>46</v>
      </c>
      <c r="D14" s="7" t="s">
        <v>59</v>
      </c>
      <c r="E14" s="7" t="s">
        <v>79</v>
      </c>
      <c r="F14" s="7" t="s">
        <v>61</v>
      </c>
      <c r="G14" s="7" t="s">
        <v>521</v>
      </c>
      <c r="H14" s="7" t="s">
        <v>522</v>
      </c>
      <c r="I14" s="7" t="s">
        <v>523</v>
      </c>
      <c r="J14" s="7" t="s">
        <v>524</v>
      </c>
      <c r="K14" s="7" t="s">
        <v>342</v>
      </c>
      <c r="L14" s="7" t="s">
        <v>525</v>
      </c>
      <c r="M14" s="7" t="s">
        <v>413</v>
      </c>
    </row>
    <row r="15" spans="1:14" s="20" customFormat="1" ht="21" customHeight="1" x14ac:dyDescent="0.3">
      <c r="A15" s="9"/>
      <c r="B15" s="10" t="s">
        <v>93</v>
      </c>
      <c r="C15" s="10"/>
      <c r="D15" s="14">
        <f>D13+D14</f>
        <v>240</v>
      </c>
      <c r="E15" s="11">
        <f>E13+E14</f>
        <v>1.3</v>
      </c>
      <c r="F15" s="11">
        <f t="shared" ref="F15:M15" si="1">F13+F14</f>
        <v>2.6</v>
      </c>
      <c r="G15" s="11">
        <f t="shared" si="1"/>
        <v>35.4</v>
      </c>
      <c r="H15" s="11">
        <f t="shared" si="1"/>
        <v>183.1</v>
      </c>
      <c r="I15" s="11">
        <f t="shared" si="1"/>
        <v>7.08</v>
      </c>
      <c r="J15" s="11">
        <f t="shared" si="1"/>
        <v>1.24</v>
      </c>
      <c r="K15" s="11">
        <f t="shared" si="1"/>
        <v>0.09</v>
      </c>
      <c r="L15" s="11">
        <f t="shared" si="1"/>
        <v>3.0000000000000001E-3</v>
      </c>
      <c r="M15" s="11">
        <f t="shared" si="1"/>
        <v>2.4099999999999997</v>
      </c>
    </row>
    <row r="16" spans="1:14" ht="19.5" customHeight="1" x14ac:dyDescent="0.3">
      <c r="A16" s="69" t="s">
        <v>117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1"/>
    </row>
    <row r="17" spans="1:13" ht="21" customHeight="1" x14ac:dyDescent="0.3">
      <c r="A17" s="7" t="s">
        <v>286</v>
      </c>
      <c r="B17" s="8" t="s">
        <v>287</v>
      </c>
      <c r="C17" s="7" t="s">
        <v>46</v>
      </c>
      <c r="D17" s="7" t="s">
        <v>67</v>
      </c>
      <c r="E17" s="7" t="s">
        <v>183</v>
      </c>
      <c r="F17" s="7" t="s">
        <v>121</v>
      </c>
      <c r="G17" s="7" t="s">
        <v>288</v>
      </c>
      <c r="H17" s="7" t="s">
        <v>289</v>
      </c>
      <c r="I17" s="7" t="s">
        <v>290</v>
      </c>
      <c r="J17" s="7" t="s">
        <v>291</v>
      </c>
      <c r="K17" s="7" t="s">
        <v>292</v>
      </c>
      <c r="L17" s="7" t="s">
        <v>83</v>
      </c>
      <c r="M17" s="7" t="s">
        <v>293</v>
      </c>
    </row>
    <row r="18" spans="1:13" ht="40.200000000000003" customHeight="1" x14ac:dyDescent="0.3">
      <c r="A18" s="7" t="s">
        <v>646</v>
      </c>
      <c r="B18" s="43" t="s">
        <v>647</v>
      </c>
      <c r="C18" s="7" t="s">
        <v>46</v>
      </c>
      <c r="D18" s="7" t="s">
        <v>648</v>
      </c>
      <c r="E18" s="7" t="s">
        <v>281</v>
      </c>
      <c r="F18" s="7" t="s">
        <v>296</v>
      </c>
      <c r="G18" s="7" t="s">
        <v>649</v>
      </c>
      <c r="H18" s="7" t="s">
        <v>650</v>
      </c>
      <c r="I18" s="7" t="s">
        <v>651</v>
      </c>
      <c r="J18" s="7" t="s">
        <v>652</v>
      </c>
      <c r="K18" s="7" t="s">
        <v>614</v>
      </c>
      <c r="L18" s="7" t="s">
        <v>623</v>
      </c>
      <c r="M18" s="7" t="s">
        <v>653</v>
      </c>
    </row>
    <row r="19" spans="1:13" ht="18.600000000000001" customHeight="1" x14ac:dyDescent="0.3">
      <c r="A19" s="7" t="s">
        <v>420</v>
      </c>
      <c r="B19" s="8" t="s">
        <v>654</v>
      </c>
      <c r="C19" s="7" t="s">
        <v>46</v>
      </c>
      <c r="D19" s="7" t="s">
        <v>67</v>
      </c>
      <c r="E19" s="7" t="s">
        <v>422</v>
      </c>
      <c r="F19" s="7" t="s">
        <v>371</v>
      </c>
      <c r="G19" s="7" t="s">
        <v>423</v>
      </c>
      <c r="H19" s="7" t="s">
        <v>424</v>
      </c>
      <c r="I19" s="7" t="s">
        <v>425</v>
      </c>
      <c r="J19" s="7" t="s">
        <v>426</v>
      </c>
      <c r="K19" s="7" t="s">
        <v>427</v>
      </c>
      <c r="L19" s="7" t="s">
        <v>148</v>
      </c>
      <c r="M19" s="7" t="s">
        <v>218</v>
      </c>
    </row>
    <row r="20" spans="1:13" ht="28.5" customHeight="1" x14ac:dyDescent="0.3">
      <c r="A20" s="8" t="s">
        <v>655</v>
      </c>
      <c r="B20" s="8" t="s">
        <v>656</v>
      </c>
      <c r="C20" s="7" t="s">
        <v>46</v>
      </c>
      <c r="D20" s="7" t="s">
        <v>655</v>
      </c>
      <c r="E20" s="7" t="s">
        <v>315</v>
      </c>
      <c r="F20" s="7" t="s">
        <v>642</v>
      </c>
      <c r="G20" s="7" t="s">
        <v>657</v>
      </c>
      <c r="H20" s="7" t="s">
        <v>658</v>
      </c>
      <c r="I20" s="7" t="s">
        <v>659</v>
      </c>
      <c r="J20" s="7" t="s">
        <v>660</v>
      </c>
      <c r="K20" s="7" t="s">
        <v>661</v>
      </c>
      <c r="L20" s="7" t="s">
        <v>405</v>
      </c>
      <c r="M20" s="7" t="s">
        <v>662</v>
      </c>
    </row>
    <row r="21" spans="1:13" ht="21" customHeight="1" x14ac:dyDescent="0.3">
      <c r="A21" s="7" t="s">
        <v>160</v>
      </c>
      <c r="B21" s="8" t="s">
        <v>161</v>
      </c>
      <c r="C21" s="7" t="s">
        <v>46</v>
      </c>
      <c r="D21" s="7" t="s">
        <v>59</v>
      </c>
      <c r="E21" s="7" t="s">
        <v>162</v>
      </c>
      <c r="F21" s="7" t="s">
        <v>79</v>
      </c>
      <c r="G21" s="7" t="s">
        <v>163</v>
      </c>
      <c r="H21" s="7" t="s">
        <v>164</v>
      </c>
      <c r="I21" s="7" t="s">
        <v>165</v>
      </c>
      <c r="J21" s="7" t="s">
        <v>166</v>
      </c>
      <c r="K21" s="7" t="s">
        <v>167</v>
      </c>
      <c r="L21" s="7" t="s">
        <v>168</v>
      </c>
      <c r="M21" s="7" t="s">
        <v>169</v>
      </c>
    </row>
    <row r="22" spans="1:13" ht="17.399999999999999" customHeight="1" x14ac:dyDescent="0.3">
      <c r="A22" s="7" t="s">
        <v>170</v>
      </c>
      <c r="B22" s="8" t="s">
        <v>171</v>
      </c>
      <c r="C22" s="7" t="s">
        <v>46</v>
      </c>
      <c r="D22" s="7" t="s">
        <v>67</v>
      </c>
      <c r="E22" s="7" t="s">
        <v>172</v>
      </c>
      <c r="F22" s="7" t="s">
        <v>173</v>
      </c>
      <c r="G22" s="7" t="s">
        <v>174</v>
      </c>
      <c r="H22" s="7" t="s">
        <v>175</v>
      </c>
      <c r="I22" s="7" t="s">
        <v>176</v>
      </c>
      <c r="J22" s="7" t="s">
        <v>177</v>
      </c>
      <c r="K22" s="7" t="s">
        <v>178</v>
      </c>
      <c r="L22" s="7" t="s">
        <v>179</v>
      </c>
      <c r="M22" s="7" t="s">
        <v>61</v>
      </c>
    </row>
    <row r="23" spans="1:13" s="20" customFormat="1" ht="21" customHeight="1" x14ac:dyDescent="0.3">
      <c r="A23" s="10"/>
      <c r="B23" s="10" t="s">
        <v>93</v>
      </c>
      <c r="C23" s="9"/>
      <c r="D23" s="14">
        <v>1000</v>
      </c>
      <c r="E23" s="11">
        <v>31</v>
      </c>
      <c r="F23" s="11">
        <f t="shared" ref="F23:M23" si="2">F17+F18+F19+F20+F21+F22</f>
        <v>25.8</v>
      </c>
      <c r="G23" s="11">
        <f t="shared" si="2"/>
        <v>159.18</v>
      </c>
      <c r="H23" s="11">
        <f t="shared" si="2"/>
        <v>1016.5</v>
      </c>
      <c r="I23" s="11">
        <f t="shared" si="2"/>
        <v>186.86</v>
      </c>
      <c r="J23" s="11">
        <f t="shared" si="2"/>
        <v>156.16</v>
      </c>
      <c r="K23" s="11">
        <f t="shared" si="2"/>
        <v>10.329999999999998</v>
      </c>
      <c r="L23" s="11">
        <f t="shared" si="2"/>
        <v>0.61</v>
      </c>
      <c r="M23" s="11">
        <f t="shared" si="2"/>
        <v>12.11</v>
      </c>
    </row>
    <row r="24" spans="1:13" ht="19.5" customHeight="1" x14ac:dyDescent="0.3">
      <c r="A24" s="69" t="s">
        <v>180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1"/>
    </row>
    <row r="25" spans="1:13" ht="22.8" customHeight="1" x14ac:dyDescent="0.3">
      <c r="A25" s="8" t="s">
        <v>181</v>
      </c>
      <c r="B25" s="8" t="s">
        <v>330</v>
      </c>
      <c r="C25" s="7" t="s">
        <v>46</v>
      </c>
      <c r="D25" s="7" t="s">
        <v>57</v>
      </c>
      <c r="E25" s="7" t="s">
        <v>331</v>
      </c>
      <c r="F25" s="7" t="s">
        <v>332</v>
      </c>
      <c r="G25" s="7" t="s">
        <v>333</v>
      </c>
      <c r="H25" s="7" t="s">
        <v>334</v>
      </c>
      <c r="I25" s="7" t="s">
        <v>185</v>
      </c>
      <c r="J25" s="7" t="s">
        <v>61</v>
      </c>
      <c r="K25" s="7" t="s">
        <v>168</v>
      </c>
      <c r="L25" s="7" t="s">
        <v>79</v>
      </c>
      <c r="M25" s="7" t="s">
        <v>187</v>
      </c>
    </row>
    <row r="26" spans="1:13" ht="22.2" customHeight="1" x14ac:dyDescent="0.3">
      <c r="A26" s="8" t="s">
        <v>570</v>
      </c>
      <c r="B26" s="8" t="s">
        <v>188</v>
      </c>
      <c r="C26" s="7" t="s">
        <v>46</v>
      </c>
      <c r="D26" s="7" t="s">
        <v>59</v>
      </c>
      <c r="E26" s="7" t="s">
        <v>69</v>
      </c>
      <c r="F26" s="7" t="s">
        <v>60</v>
      </c>
      <c r="G26" s="7" t="s">
        <v>189</v>
      </c>
      <c r="H26" s="7" t="s">
        <v>190</v>
      </c>
      <c r="I26" s="7" t="s">
        <v>191</v>
      </c>
      <c r="J26" s="7" t="s">
        <v>192</v>
      </c>
      <c r="K26" s="7" t="s">
        <v>60</v>
      </c>
      <c r="L26" s="7" t="s">
        <v>61</v>
      </c>
      <c r="M26" s="7" t="s">
        <v>193</v>
      </c>
    </row>
    <row r="27" spans="1:13" s="20" customFormat="1" ht="21" customHeight="1" x14ac:dyDescent="0.3">
      <c r="A27" s="10"/>
      <c r="B27" s="10" t="s">
        <v>93</v>
      </c>
      <c r="C27" s="9"/>
      <c r="D27" s="14">
        <f>D25+D26</f>
        <v>500</v>
      </c>
      <c r="E27" s="11">
        <f t="shared" ref="E27:M27" si="3">E25+E26</f>
        <v>2.7</v>
      </c>
      <c r="F27" s="11">
        <f t="shared" si="3"/>
        <v>1.1000000000000001</v>
      </c>
      <c r="G27" s="11">
        <f t="shared" si="3"/>
        <v>25.1</v>
      </c>
      <c r="H27" s="11">
        <f t="shared" si="3"/>
        <v>118.5</v>
      </c>
      <c r="I27" s="11">
        <f t="shared" si="3"/>
        <v>42.8</v>
      </c>
      <c r="J27" s="11">
        <f t="shared" si="3"/>
        <v>0.4</v>
      </c>
      <c r="K27" s="11">
        <f t="shared" si="3"/>
        <v>0.26</v>
      </c>
      <c r="L27" s="11">
        <f t="shared" si="3"/>
        <v>0.1</v>
      </c>
      <c r="M27" s="11">
        <f t="shared" si="3"/>
        <v>31</v>
      </c>
    </row>
    <row r="28" spans="1:13" ht="19.5" customHeight="1" x14ac:dyDescent="0.3">
      <c r="A28" s="69" t="s">
        <v>199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1"/>
    </row>
    <row r="29" spans="1:13" ht="28.5" customHeight="1" x14ac:dyDescent="0.3">
      <c r="A29" s="8" t="s">
        <v>663</v>
      </c>
      <c r="B29" s="8" t="s">
        <v>664</v>
      </c>
      <c r="C29" s="7" t="s">
        <v>46</v>
      </c>
      <c r="D29" s="7" t="s">
        <v>67</v>
      </c>
      <c r="E29" s="7" t="s">
        <v>450</v>
      </c>
      <c r="F29" s="7" t="s">
        <v>589</v>
      </c>
      <c r="G29" s="7" t="s">
        <v>665</v>
      </c>
      <c r="H29" s="7" t="s">
        <v>446</v>
      </c>
      <c r="I29" s="7" t="s">
        <v>666</v>
      </c>
      <c r="J29" s="7" t="s">
        <v>667</v>
      </c>
      <c r="K29" s="7" t="s">
        <v>668</v>
      </c>
      <c r="L29" s="7" t="s">
        <v>92</v>
      </c>
      <c r="M29" s="7" t="s">
        <v>669</v>
      </c>
    </row>
    <row r="30" spans="1:13" ht="28.5" customHeight="1" x14ac:dyDescent="0.3">
      <c r="A30" s="8" t="s">
        <v>670</v>
      </c>
      <c r="B30" s="8" t="s">
        <v>671</v>
      </c>
      <c r="C30" s="7" t="s">
        <v>46</v>
      </c>
      <c r="D30" s="7" t="s">
        <v>587</v>
      </c>
      <c r="E30" s="7" t="s">
        <v>672</v>
      </c>
      <c r="F30" s="7" t="s">
        <v>297</v>
      </c>
      <c r="G30" s="7" t="s">
        <v>488</v>
      </c>
      <c r="H30" s="7" t="s">
        <v>673</v>
      </c>
      <c r="I30" s="7" t="s">
        <v>674</v>
      </c>
      <c r="J30" s="7" t="s">
        <v>675</v>
      </c>
      <c r="K30" s="7" t="s">
        <v>633</v>
      </c>
      <c r="L30" s="7" t="s">
        <v>169</v>
      </c>
      <c r="M30" s="7" t="s">
        <v>661</v>
      </c>
    </row>
    <row r="31" spans="1:13" ht="28.5" customHeight="1" x14ac:dyDescent="0.3">
      <c r="A31" s="8" t="s">
        <v>549</v>
      </c>
      <c r="B31" s="8" t="s">
        <v>676</v>
      </c>
      <c r="C31" s="7" t="s">
        <v>46</v>
      </c>
      <c r="D31" s="7" t="s">
        <v>354</v>
      </c>
      <c r="E31" s="7" t="s">
        <v>109</v>
      </c>
      <c r="F31" s="7" t="s">
        <v>401</v>
      </c>
      <c r="G31" s="7" t="s">
        <v>677</v>
      </c>
      <c r="H31" s="7" t="s">
        <v>678</v>
      </c>
      <c r="I31" s="7" t="s">
        <v>679</v>
      </c>
      <c r="J31" s="7" t="s">
        <v>680</v>
      </c>
      <c r="K31" s="7" t="s">
        <v>249</v>
      </c>
      <c r="L31" s="7" t="s">
        <v>218</v>
      </c>
      <c r="M31" s="7" t="s">
        <v>681</v>
      </c>
    </row>
    <row r="32" spans="1:13" ht="28.5" customHeight="1" x14ac:dyDescent="0.3">
      <c r="A32" s="8" t="s">
        <v>397</v>
      </c>
      <c r="B32" s="8" t="s">
        <v>398</v>
      </c>
      <c r="C32" s="7" t="s">
        <v>46</v>
      </c>
      <c r="D32" s="7" t="s">
        <v>59</v>
      </c>
      <c r="E32" s="7" t="s">
        <v>399</v>
      </c>
      <c r="F32" s="7" t="s">
        <v>400</v>
      </c>
      <c r="G32" s="7" t="s">
        <v>401</v>
      </c>
      <c r="H32" s="7" t="s">
        <v>402</v>
      </c>
      <c r="I32" s="7" t="s">
        <v>403</v>
      </c>
      <c r="J32" s="7" t="s">
        <v>404</v>
      </c>
      <c r="K32" s="7" t="s">
        <v>405</v>
      </c>
      <c r="L32" s="7" t="s">
        <v>92</v>
      </c>
      <c r="M32" s="7" t="s">
        <v>63</v>
      </c>
    </row>
    <row r="33" spans="1:29" ht="21.6" customHeight="1" x14ac:dyDescent="0.3">
      <c r="A33" s="8" t="s">
        <v>170</v>
      </c>
      <c r="B33" s="8" t="s">
        <v>171</v>
      </c>
      <c r="C33" s="7" t="s">
        <v>46</v>
      </c>
      <c r="D33" s="7" t="s">
        <v>235</v>
      </c>
      <c r="E33" s="7" t="s">
        <v>236</v>
      </c>
      <c r="F33" s="7" t="s">
        <v>237</v>
      </c>
      <c r="G33" s="7" t="s">
        <v>143</v>
      </c>
      <c r="H33" s="7" t="s">
        <v>367</v>
      </c>
      <c r="I33" s="7" t="s">
        <v>239</v>
      </c>
      <c r="J33" s="7" t="s">
        <v>240</v>
      </c>
      <c r="K33" s="7" t="s">
        <v>241</v>
      </c>
      <c r="L33" s="7" t="s">
        <v>218</v>
      </c>
      <c r="M33" s="7" t="s">
        <v>61</v>
      </c>
    </row>
    <row r="34" spans="1:29" ht="21.6" customHeight="1" x14ac:dyDescent="0.3">
      <c r="A34" s="7" t="s">
        <v>65</v>
      </c>
      <c r="B34" s="8" t="s">
        <v>66</v>
      </c>
      <c r="C34" s="7" t="s">
        <v>46</v>
      </c>
      <c r="D34" s="7" t="s">
        <v>67</v>
      </c>
      <c r="E34" s="7" t="s">
        <v>68</v>
      </c>
      <c r="F34" s="7" t="s">
        <v>69</v>
      </c>
      <c r="G34" s="7" t="s">
        <v>70</v>
      </c>
      <c r="H34" s="7" t="s">
        <v>71</v>
      </c>
      <c r="I34" s="7" t="s">
        <v>72</v>
      </c>
      <c r="J34" s="7" t="s">
        <v>73</v>
      </c>
      <c r="K34" s="7" t="s">
        <v>74</v>
      </c>
      <c r="L34" s="7" t="s">
        <v>75</v>
      </c>
      <c r="M34" s="7" t="s">
        <v>61</v>
      </c>
    </row>
    <row r="35" spans="1:29" s="20" customFormat="1" ht="18" customHeight="1" x14ac:dyDescent="0.3">
      <c r="A35" s="10"/>
      <c r="B35" s="10" t="s">
        <v>93</v>
      </c>
      <c r="C35" s="9"/>
      <c r="D35" s="14">
        <v>750</v>
      </c>
      <c r="E35" s="11">
        <f t="shared" ref="E35:M35" si="4">E29+E30+E31+E32+E33+E34</f>
        <v>33.6</v>
      </c>
      <c r="F35" s="11">
        <f t="shared" si="4"/>
        <v>32.299999999999997</v>
      </c>
      <c r="G35" s="11">
        <f t="shared" si="4"/>
        <v>110.3</v>
      </c>
      <c r="H35" s="11">
        <f t="shared" si="4"/>
        <v>884.5</v>
      </c>
      <c r="I35" s="11">
        <f t="shared" si="4"/>
        <v>173.34</v>
      </c>
      <c r="J35" s="11">
        <f t="shared" si="4"/>
        <v>134.91</v>
      </c>
      <c r="K35" s="11">
        <f t="shared" si="4"/>
        <v>7.24</v>
      </c>
      <c r="L35" s="11">
        <f t="shared" si="4"/>
        <v>0.55000000000000004</v>
      </c>
      <c r="M35" s="11">
        <f t="shared" si="4"/>
        <v>16.68</v>
      </c>
    </row>
    <row r="36" spans="1:29" ht="19.5" customHeight="1" x14ac:dyDescent="0.3">
      <c r="A36" s="69" t="s">
        <v>242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1"/>
    </row>
    <row r="37" spans="1:29" ht="21.6" customHeight="1" x14ac:dyDescent="0.3">
      <c r="A37" s="7" t="s">
        <v>278</v>
      </c>
      <c r="B37" s="8" t="s">
        <v>279</v>
      </c>
      <c r="C37" s="7" t="s">
        <v>46</v>
      </c>
      <c r="D37" s="7" t="s">
        <v>59</v>
      </c>
      <c r="E37" s="7" t="s">
        <v>207</v>
      </c>
      <c r="F37" s="7" t="s">
        <v>280</v>
      </c>
      <c r="G37" s="7" t="s">
        <v>281</v>
      </c>
      <c r="H37" s="7" t="s">
        <v>282</v>
      </c>
      <c r="I37" s="7" t="s">
        <v>283</v>
      </c>
      <c r="J37" s="7" t="s">
        <v>284</v>
      </c>
      <c r="K37" s="7" t="s">
        <v>179</v>
      </c>
      <c r="L37" s="7" t="s">
        <v>168</v>
      </c>
      <c r="M37" s="7" t="s">
        <v>285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29" s="21" customFormat="1" ht="18.600000000000001" customHeight="1" x14ac:dyDescent="0.3">
      <c r="A38" s="15"/>
      <c r="B38" s="15" t="s">
        <v>250</v>
      </c>
      <c r="C38" s="15"/>
      <c r="D38" s="16"/>
      <c r="E38" s="17">
        <f>E37+E35+E27+E23+E15+E11</f>
        <v>97.97999999999999</v>
      </c>
      <c r="F38" s="17">
        <f t="shared" ref="F38:M38" si="5">F37+F35+F27+F23+F15+F11</f>
        <v>94.699999999999989</v>
      </c>
      <c r="G38" s="17">
        <f t="shared" si="5"/>
        <v>436.46000000000004</v>
      </c>
      <c r="H38" s="17">
        <f t="shared" si="5"/>
        <v>3041.3999999999996</v>
      </c>
      <c r="I38" s="17">
        <f t="shared" si="5"/>
        <v>951.03000000000009</v>
      </c>
      <c r="J38" s="17">
        <f t="shared" si="5"/>
        <v>387.69</v>
      </c>
      <c r="K38" s="17">
        <f t="shared" si="5"/>
        <v>21.779999999999998</v>
      </c>
      <c r="L38" s="17">
        <f t="shared" si="5"/>
        <v>7.2029999999999994</v>
      </c>
      <c r="M38" s="17">
        <f t="shared" si="5"/>
        <v>69.69</v>
      </c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</row>
  </sheetData>
  <mergeCells count="13">
    <mergeCell ref="A16:M16"/>
    <mergeCell ref="A24:M24"/>
    <mergeCell ref="A28:M28"/>
    <mergeCell ref="A36:M36"/>
    <mergeCell ref="A3:A4"/>
    <mergeCell ref="B3:B4"/>
    <mergeCell ref="C3:C4"/>
    <mergeCell ref="D3:D4"/>
    <mergeCell ref="A1:N1"/>
    <mergeCell ref="E3:H3"/>
    <mergeCell ref="I3:M3"/>
    <mergeCell ref="A5:M5"/>
    <mergeCell ref="A12:M12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28" workbookViewId="0">
      <selection activeCell="A17" sqref="A17:M17"/>
    </sheetView>
  </sheetViews>
  <sheetFormatPr defaultColWidth="9" defaultRowHeight="25.5" customHeight="1" x14ac:dyDescent="0.25"/>
  <cols>
    <col min="1" max="1" width="5.109375" style="3" customWidth="1"/>
    <col min="2" max="2" width="23.88671875" style="4" customWidth="1"/>
    <col min="3" max="3" width="9" style="3" customWidth="1"/>
    <col min="4" max="5" width="9" style="3"/>
    <col min="6" max="6" width="9" style="3" customWidth="1"/>
    <col min="7" max="16384" width="9" style="3"/>
  </cols>
  <sheetData>
    <row r="1" spans="1:14" ht="20.25" customHeight="1" x14ac:dyDescent="0.3">
      <c r="A1" s="52" t="s">
        <v>682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15" customHeight="1" x14ac:dyDescent="0.25"/>
    <row r="3" spans="1:14" ht="25.5" customHeight="1" x14ac:dyDescent="0.25">
      <c r="A3" s="65" t="s">
        <v>33</v>
      </c>
      <c r="B3" s="65" t="s">
        <v>34</v>
      </c>
      <c r="C3" s="67" t="s">
        <v>35</v>
      </c>
      <c r="D3" s="65" t="s">
        <v>36</v>
      </c>
      <c r="E3" s="60" t="s">
        <v>37</v>
      </c>
      <c r="F3" s="61"/>
      <c r="G3" s="61"/>
      <c r="H3" s="62"/>
      <c r="I3" s="60" t="s">
        <v>38</v>
      </c>
      <c r="J3" s="61"/>
      <c r="K3" s="61"/>
      <c r="L3" s="61"/>
      <c r="M3" s="62"/>
    </row>
    <row r="4" spans="1:14" ht="25.5" customHeight="1" x14ac:dyDescent="0.25">
      <c r="A4" s="66"/>
      <c r="B4" s="66"/>
      <c r="C4" s="68"/>
      <c r="D4" s="66"/>
      <c r="E4" s="5" t="s">
        <v>39</v>
      </c>
      <c r="F4" s="5" t="s">
        <v>40</v>
      </c>
      <c r="G4" s="5" t="s">
        <v>41</v>
      </c>
      <c r="H4" s="6" t="s">
        <v>42</v>
      </c>
      <c r="I4" s="5" t="s">
        <v>21</v>
      </c>
      <c r="J4" s="5" t="s">
        <v>22</v>
      </c>
      <c r="K4" s="5" t="s">
        <v>23</v>
      </c>
      <c r="L4" s="5" t="s">
        <v>24</v>
      </c>
      <c r="M4" s="5" t="s">
        <v>25</v>
      </c>
    </row>
    <row r="5" spans="1:14" ht="19.5" customHeight="1" x14ac:dyDescent="0.25">
      <c r="A5" s="60" t="s">
        <v>43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4" ht="28.5" customHeight="1" x14ac:dyDescent="0.25">
      <c r="A6" s="7" t="s">
        <v>683</v>
      </c>
      <c r="B6" s="8" t="s">
        <v>684</v>
      </c>
      <c r="C6" s="7" t="s">
        <v>46</v>
      </c>
      <c r="D6" s="7" t="s">
        <v>254</v>
      </c>
      <c r="E6" s="7" t="s">
        <v>685</v>
      </c>
      <c r="F6" s="7" t="s">
        <v>686</v>
      </c>
      <c r="G6" s="7" t="s">
        <v>687</v>
      </c>
      <c r="H6" s="7" t="s">
        <v>688</v>
      </c>
      <c r="I6" s="7" t="s">
        <v>689</v>
      </c>
      <c r="J6" s="7" t="s">
        <v>504</v>
      </c>
      <c r="K6" s="7" t="s">
        <v>69</v>
      </c>
      <c r="L6" s="7" t="s">
        <v>301</v>
      </c>
      <c r="M6" s="7" t="s">
        <v>690</v>
      </c>
    </row>
    <row r="7" spans="1:14" ht="22.2" customHeight="1" x14ac:dyDescent="0.25">
      <c r="A7" s="8" t="s">
        <v>57</v>
      </c>
      <c r="B7" s="8" t="s">
        <v>58</v>
      </c>
      <c r="C7" s="7" t="s">
        <v>46</v>
      </c>
      <c r="D7" s="7" t="s">
        <v>59</v>
      </c>
      <c r="E7" s="7" t="s">
        <v>60</v>
      </c>
      <c r="F7" s="7" t="s">
        <v>61</v>
      </c>
      <c r="G7" s="7" t="s">
        <v>62</v>
      </c>
      <c r="H7" s="7" t="s">
        <v>63</v>
      </c>
      <c r="I7" s="7" t="s">
        <v>61</v>
      </c>
      <c r="J7" s="7" t="s">
        <v>64</v>
      </c>
      <c r="K7" s="7" t="s">
        <v>61</v>
      </c>
      <c r="L7" s="7" t="s">
        <v>61</v>
      </c>
      <c r="M7" s="7" t="s">
        <v>61</v>
      </c>
    </row>
    <row r="8" spans="1:14" ht="21.6" customHeight="1" x14ac:dyDescent="0.25">
      <c r="A8" s="7" t="s">
        <v>65</v>
      </c>
      <c r="B8" s="8" t="s">
        <v>66</v>
      </c>
      <c r="C8" s="7" t="s">
        <v>46</v>
      </c>
      <c r="D8" s="7" t="s">
        <v>67</v>
      </c>
      <c r="E8" s="7" t="s">
        <v>68</v>
      </c>
      <c r="F8" s="7" t="s">
        <v>69</v>
      </c>
      <c r="G8" s="7" t="s">
        <v>70</v>
      </c>
      <c r="H8" s="7" t="s">
        <v>71</v>
      </c>
      <c r="I8" s="7" t="s">
        <v>72</v>
      </c>
      <c r="J8" s="7" t="s">
        <v>73</v>
      </c>
      <c r="K8" s="7" t="s">
        <v>74</v>
      </c>
      <c r="L8" s="7" t="s">
        <v>75</v>
      </c>
      <c r="M8" s="7" t="s">
        <v>61</v>
      </c>
    </row>
    <row r="9" spans="1:14" ht="28.5" customHeight="1" x14ac:dyDescent="0.25">
      <c r="A9" s="7" t="s">
        <v>76</v>
      </c>
      <c r="B9" s="8" t="s">
        <v>77</v>
      </c>
      <c r="C9" s="7" t="s">
        <v>46</v>
      </c>
      <c r="D9" s="7" t="s">
        <v>78</v>
      </c>
      <c r="E9" s="7" t="s">
        <v>79</v>
      </c>
      <c r="F9" s="7" t="s">
        <v>80</v>
      </c>
      <c r="G9" s="7" t="s">
        <v>79</v>
      </c>
      <c r="H9" s="7" t="s">
        <v>81</v>
      </c>
      <c r="I9" s="7" t="s">
        <v>82</v>
      </c>
      <c r="J9" s="7" t="s">
        <v>61</v>
      </c>
      <c r="K9" s="7" t="s">
        <v>83</v>
      </c>
      <c r="L9" s="7" t="s">
        <v>61</v>
      </c>
      <c r="M9" s="7" t="s">
        <v>61</v>
      </c>
    </row>
    <row r="10" spans="1:14" s="1" customFormat="1" ht="21" customHeight="1" x14ac:dyDescent="0.25">
      <c r="A10" s="9"/>
      <c r="B10" s="10" t="s">
        <v>93</v>
      </c>
      <c r="C10" s="9"/>
      <c r="D10" s="9" t="s">
        <v>269</v>
      </c>
      <c r="E10" s="11">
        <v>27.1</v>
      </c>
      <c r="F10" s="11">
        <f t="shared" ref="F10:M10" si="0">F6+F7+F8+F9</f>
        <v>24.400000000000002</v>
      </c>
      <c r="G10" s="11">
        <f t="shared" si="0"/>
        <v>100.1</v>
      </c>
      <c r="H10" s="11">
        <f t="shared" si="0"/>
        <v>703.26</v>
      </c>
      <c r="I10" s="11">
        <f t="shared" si="0"/>
        <v>311.29000000000002</v>
      </c>
      <c r="J10" s="11">
        <f t="shared" si="0"/>
        <v>63.19</v>
      </c>
      <c r="K10" s="11">
        <f t="shared" si="0"/>
        <v>3.02</v>
      </c>
      <c r="L10" s="11">
        <f t="shared" si="0"/>
        <v>0.21000000000000002</v>
      </c>
      <c r="M10" s="11">
        <f t="shared" si="0"/>
        <v>0.14000000000000001</v>
      </c>
    </row>
    <row r="11" spans="1:14" ht="19.5" customHeight="1" x14ac:dyDescent="0.25">
      <c r="A11" s="69" t="s">
        <v>95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1"/>
    </row>
    <row r="12" spans="1:14" ht="7.2" customHeight="1" x14ac:dyDescent="0.2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8"/>
    </row>
    <row r="13" spans="1:14" ht="24" customHeight="1" x14ac:dyDescent="0.25">
      <c r="A13" s="8" t="s">
        <v>181</v>
      </c>
      <c r="B13" s="8" t="s">
        <v>194</v>
      </c>
      <c r="C13" s="7" t="s">
        <v>46</v>
      </c>
      <c r="D13" s="7" t="s">
        <v>195</v>
      </c>
      <c r="E13" s="7" t="s">
        <v>173</v>
      </c>
      <c r="F13" s="7" t="s">
        <v>154</v>
      </c>
      <c r="G13" s="7" t="s">
        <v>196</v>
      </c>
      <c r="H13" s="7" t="s">
        <v>197</v>
      </c>
      <c r="I13" s="7" t="s">
        <v>198</v>
      </c>
      <c r="J13" s="7" t="s">
        <v>61</v>
      </c>
      <c r="K13" s="7" t="s">
        <v>61</v>
      </c>
      <c r="L13" s="7" t="s">
        <v>61</v>
      </c>
      <c r="M13" s="7" t="s">
        <v>92</v>
      </c>
    </row>
    <row r="14" spans="1:14" ht="21" customHeight="1" x14ac:dyDescent="0.25">
      <c r="A14" s="8" t="s">
        <v>570</v>
      </c>
      <c r="B14" s="8" t="s">
        <v>188</v>
      </c>
      <c r="C14" s="7" t="s">
        <v>46</v>
      </c>
      <c r="D14" s="7" t="s">
        <v>59</v>
      </c>
      <c r="E14" s="7" t="s">
        <v>69</v>
      </c>
      <c r="F14" s="7" t="s">
        <v>60</v>
      </c>
      <c r="G14" s="7" t="s">
        <v>189</v>
      </c>
      <c r="H14" s="7" t="s">
        <v>190</v>
      </c>
      <c r="I14" s="7" t="s">
        <v>191</v>
      </c>
      <c r="J14" s="7" t="s">
        <v>192</v>
      </c>
      <c r="K14" s="7" t="s">
        <v>60</v>
      </c>
      <c r="L14" s="7" t="s">
        <v>61</v>
      </c>
      <c r="M14" s="7" t="s">
        <v>193</v>
      </c>
    </row>
    <row r="15" spans="1:14" s="1" customFormat="1" ht="21" customHeight="1" x14ac:dyDescent="0.25">
      <c r="A15" s="9"/>
      <c r="B15" s="10" t="s">
        <v>93</v>
      </c>
      <c r="C15" s="10"/>
      <c r="D15" s="14">
        <f>D13+D14</f>
        <v>240</v>
      </c>
      <c r="E15" s="11">
        <f t="shared" ref="E15:M15" si="1">E13+E14</f>
        <v>2.2000000000000002</v>
      </c>
      <c r="F15" s="11">
        <f t="shared" si="1"/>
        <v>4.9000000000000004</v>
      </c>
      <c r="G15" s="11">
        <f t="shared" si="1"/>
        <v>18.2</v>
      </c>
      <c r="H15" s="11">
        <f t="shared" si="1"/>
        <v>143.30000000000001</v>
      </c>
      <c r="I15" s="11">
        <f t="shared" si="1"/>
        <v>17.2</v>
      </c>
      <c r="J15" s="11">
        <f t="shared" si="1"/>
        <v>0.4</v>
      </c>
      <c r="K15" s="11">
        <f t="shared" si="1"/>
        <v>0.2</v>
      </c>
      <c r="L15" s="11">
        <f t="shared" si="1"/>
        <v>0</v>
      </c>
      <c r="M15" s="11">
        <f t="shared" si="1"/>
        <v>6.01</v>
      </c>
    </row>
    <row r="16" spans="1:14" ht="19.5" customHeight="1" x14ac:dyDescent="0.25">
      <c r="A16" s="69" t="s">
        <v>117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1"/>
    </row>
    <row r="17" spans="1:13" ht="28.5" customHeight="1" x14ac:dyDescent="0.25">
      <c r="A17" s="7" t="s">
        <v>406</v>
      </c>
      <c r="B17" s="8" t="s">
        <v>691</v>
      </c>
      <c r="C17" s="7" t="s">
        <v>46</v>
      </c>
      <c r="D17" s="7" t="s">
        <v>67</v>
      </c>
      <c r="E17" s="7" t="s">
        <v>183</v>
      </c>
      <c r="F17" s="7" t="s">
        <v>60</v>
      </c>
      <c r="G17" s="7" t="s">
        <v>131</v>
      </c>
      <c r="H17" s="7" t="s">
        <v>692</v>
      </c>
      <c r="I17" s="7" t="s">
        <v>72</v>
      </c>
      <c r="J17" s="7" t="s">
        <v>191</v>
      </c>
      <c r="K17" s="7" t="s">
        <v>237</v>
      </c>
      <c r="L17" s="7" t="s">
        <v>148</v>
      </c>
      <c r="M17" s="7" t="s">
        <v>347</v>
      </c>
    </row>
    <row r="18" spans="1:13" ht="28.5" customHeight="1" x14ac:dyDescent="0.25">
      <c r="A18" s="7" t="s">
        <v>693</v>
      </c>
      <c r="B18" s="8" t="s">
        <v>694</v>
      </c>
      <c r="C18" s="7" t="s">
        <v>46</v>
      </c>
      <c r="D18" s="7" t="s">
        <v>295</v>
      </c>
      <c r="E18" s="7" t="s">
        <v>604</v>
      </c>
      <c r="F18" s="7" t="s">
        <v>385</v>
      </c>
      <c r="G18" s="7" t="s">
        <v>346</v>
      </c>
      <c r="H18" s="7" t="s">
        <v>695</v>
      </c>
      <c r="I18" s="7" t="s">
        <v>696</v>
      </c>
      <c r="J18" s="7" t="s">
        <v>697</v>
      </c>
      <c r="K18" s="7" t="s">
        <v>137</v>
      </c>
      <c r="L18" s="7" t="s">
        <v>405</v>
      </c>
      <c r="M18" s="7" t="s">
        <v>698</v>
      </c>
    </row>
    <row r="19" spans="1:13" ht="23.4" customHeight="1" x14ac:dyDescent="0.25">
      <c r="A19" s="7" t="s">
        <v>699</v>
      </c>
      <c r="B19" s="8" t="s">
        <v>700</v>
      </c>
      <c r="C19" s="7" t="s">
        <v>46</v>
      </c>
      <c r="D19" s="7" t="s">
        <v>57</v>
      </c>
      <c r="E19" s="7" t="s">
        <v>527</v>
      </c>
      <c r="F19" s="7" t="s">
        <v>701</v>
      </c>
      <c r="G19" s="7" t="s">
        <v>702</v>
      </c>
      <c r="H19" s="7" t="s">
        <v>703</v>
      </c>
      <c r="I19" s="7" t="s">
        <v>704</v>
      </c>
      <c r="J19" s="7" t="s">
        <v>705</v>
      </c>
      <c r="K19" s="7" t="s">
        <v>706</v>
      </c>
      <c r="L19" s="7" t="s">
        <v>690</v>
      </c>
      <c r="M19" s="7" t="s">
        <v>707</v>
      </c>
    </row>
    <row r="20" spans="1:13" ht="22.2" customHeight="1" x14ac:dyDescent="0.25">
      <c r="A20" s="7" t="s">
        <v>160</v>
      </c>
      <c r="B20" s="8" t="s">
        <v>328</v>
      </c>
      <c r="C20" s="7" t="s">
        <v>46</v>
      </c>
      <c r="D20" s="7" t="s">
        <v>59</v>
      </c>
      <c r="E20" s="7" t="s">
        <v>162</v>
      </c>
      <c r="F20" s="7" t="s">
        <v>79</v>
      </c>
      <c r="G20" s="7" t="s">
        <v>163</v>
      </c>
      <c r="H20" s="7" t="s">
        <v>164</v>
      </c>
      <c r="I20" s="7" t="s">
        <v>165</v>
      </c>
      <c r="J20" s="7" t="s">
        <v>166</v>
      </c>
      <c r="K20" s="7" t="s">
        <v>167</v>
      </c>
      <c r="L20" s="7" t="s">
        <v>168</v>
      </c>
      <c r="M20" s="7" t="s">
        <v>169</v>
      </c>
    </row>
    <row r="21" spans="1:13" ht="21.6" customHeight="1" x14ac:dyDescent="0.25">
      <c r="A21" s="7" t="s">
        <v>170</v>
      </c>
      <c r="B21" s="8" t="s">
        <v>171</v>
      </c>
      <c r="C21" s="7" t="s">
        <v>46</v>
      </c>
      <c r="D21" s="7" t="s">
        <v>67</v>
      </c>
      <c r="E21" s="7" t="s">
        <v>172</v>
      </c>
      <c r="F21" s="7" t="s">
        <v>173</v>
      </c>
      <c r="G21" s="7" t="s">
        <v>174</v>
      </c>
      <c r="H21" s="7" t="s">
        <v>175</v>
      </c>
      <c r="I21" s="7" t="s">
        <v>176</v>
      </c>
      <c r="J21" s="7" t="s">
        <v>177</v>
      </c>
      <c r="K21" s="7" t="s">
        <v>178</v>
      </c>
      <c r="L21" s="7" t="s">
        <v>179</v>
      </c>
      <c r="M21" s="7" t="s">
        <v>61</v>
      </c>
    </row>
    <row r="22" spans="1:13" s="1" customFormat="1" ht="21" customHeight="1" x14ac:dyDescent="0.25">
      <c r="A22" s="10"/>
      <c r="B22" s="10" t="s">
        <v>93</v>
      </c>
      <c r="C22" s="9"/>
      <c r="D22" s="14">
        <v>960</v>
      </c>
      <c r="E22" s="11">
        <f t="shared" ref="E22:M22" si="2">E17+E18+E19+E20+E21</f>
        <v>33.1</v>
      </c>
      <c r="F22" s="11">
        <f t="shared" si="2"/>
        <v>29.2</v>
      </c>
      <c r="G22" s="11">
        <f t="shared" si="2"/>
        <v>108</v>
      </c>
      <c r="H22" s="11">
        <f t="shared" si="2"/>
        <v>846</v>
      </c>
      <c r="I22" s="11">
        <f t="shared" si="2"/>
        <v>129.65</v>
      </c>
      <c r="J22" s="11">
        <f t="shared" si="2"/>
        <v>138.91999999999999</v>
      </c>
      <c r="K22" s="11">
        <v>8.4</v>
      </c>
      <c r="L22" s="11">
        <f t="shared" si="2"/>
        <v>0.49</v>
      </c>
      <c r="M22" s="11">
        <f t="shared" si="2"/>
        <v>21.89</v>
      </c>
    </row>
    <row r="23" spans="1:13" ht="19.5" customHeight="1" x14ac:dyDescent="0.25">
      <c r="A23" s="69" t="s">
        <v>180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1"/>
    </row>
    <row r="24" spans="1:13" ht="22.8" customHeight="1" x14ac:dyDescent="0.25">
      <c r="A24" s="8" t="s">
        <v>181</v>
      </c>
      <c r="B24" s="8" t="s">
        <v>445</v>
      </c>
      <c r="C24" s="7" t="s">
        <v>46</v>
      </c>
      <c r="D24" s="7" t="s">
        <v>130</v>
      </c>
      <c r="E24" s="7" t="s">
        <v>69</v>
      </c>
      <c r="F24" s="7" t="s">
        <v>332</v>
      </c>
      <c r="G24" s="7" t="s">
        <v>394</v>
      </c>
      <c r="H24" s="7" t="s">
        <v>446</v>
      </c>
      <c r="I24" s="7" t="s">
        <v>185</v>
      </c>
      <c r="J24" s="7" t="s">
        <v>61</v>
      </c>
      <c r="K24" s="7" t="s">
        <v>447</v>
      </c>
      <c r="L24" s="7" t="s">
        <v>79</v>
      </c>
      <c r="M24" s="7" t="s">
        <v>187</v>
      </c>
    </row>
    <row r="25" spans="1:13" ht="28.5" customHeight="1" x14ac:dyDescent="0.25">
      <c r="A25" s="8" t="s">
        <v>708</v>
      </c>
      <c r="B25" s="8" t="s">
        <v>709</v>
      </c>
      <c r="C25" s="7" t="s">
        <v>46</v>
      </c>
      <c r="D25" s="7" t="s">
        <v>59</v>
      </c>
      <c r="E25" s="7" t="s">
        <v>60</v>
      </c>
      <c r="F25" s="7" t="s">
        <v>60</v>
      </c>
      <c r="G25" s="7" t="s">
        <v>710</v>
      </c>
      <c r="H25" s="7" t="s">
        <v>123</v>
      </c>
      <c r="I25" s="7" t="s">
        <v>711</v>
      </c>
      <c r="J25" s="7" t="s">
        <v>712</v>
      </c>
      <c r="K25" s="7" t="s">
        <v>427</v>
      </c>
      <c r="L25" s="7" t="s">
        <v>92</v>
      </c>
      <c r="M25" s="7" t="s">
        <v>713</v>
      </c>
    </row>
    <row r="26" spans="1:13" s="1" customFormat="1" ht="21" customHeight="1" x14ac:dyDescent="0.25">
      <c r="A26" s="10"/>
      <c r="B26" s="10" t="s">
        <v>93</v>
      </c>
      <c r="C26" s="9"/>
      <c r="D26" s="14">
        <f>D24+D25</f>
        <v>450</v>
      </c>
      <c r="E26" s="11">
        <f t="shared" ref="E26:M26" si="3">E24+E25</f>
        <v>1.2</v>
      </c>
      <c r="F26" s="11">
        <f t="shared" si="3"/>
        <v>1.1000000000000001</v>
      </c>
      <c r="G26" s="11">
        <f t="shared" si="3"/>
        <v>33.299999999999997</v>
      </c>
      <c r="H26" s="11">
        <f t="shared" si="3"/>
        <v>179</v>
      </c>
      <c r="I26" s="11">
        <f t="shared" si="3"/>
        <v>38.83</v>
      </c>
      <c r="J26" s="11">
        <f t="shared" si="3"/>
        <v>4.6500000000000004</v>
      </c>
      <c r="K26" s="11">
        <f t="shared" si="3"/>
        <v>2.0099999999999998</v>
      </c>
      <c r="L26" s="11">
        <f t="shared" si="3"/>
        <v>0.11</v>
      </c>
      <c r="M26" s="11">
        <f t="shared" si="3"/>
        <v>28.12</v>
      </c>
    </row>
    <row r="27" spans="1:13" ht="19.5" customHeight="1" x14ac:dyDescent="0.25">
      <c r="A27" s="75" t="s">
        <v>199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7"/>
    </row>
    <row r="28" spans="1:13" s="2" customFormat="1" ht="22.2" customHeight="1" x14ac:dyDescent="0.25">
      <c r="A28" s="8" t="s">
        <v>714</v>
      </c>
      <c r="B28" s="8" t="s">
        <v>715</v>
      </c>
      <c r="C28" s="7" t="s">
        <v>46</v>
      </c>
      <c r="D28" s="7" t="s">
        <v>67</v>
      </c>
      <c r="E28" s="7" t="s">
        <v>332</v>
      </c>
      <c r="F28" s="7" t="s">
        <v>121</v>
      </c>
      <c r="G28" s="7" t="s">
        <v>485</v>
      </c>
      <c r="H28" s="7" t="s">
        <v>402</v>
      </c>
      <c r="I28" s="7" t="s">
        <v>386</v>
      </c>
      <c r="J28" s="7" t="s">
        <v>716</v>
      </c>
      <c r="K28" s="7" t="s">
        <v>717</v>
      </c>
      <c r="L28" s="7" t="s">
        <v>168</v>
      </c>
      <c r="M28" s="7" t="s">
        <v>718</v>
      </c>
    </row>
    <row r="29" spans="1:13" ht="28.5" customHeight="1" x14ac:dyDescent="0.25">
      <c r="A29" s="8" t="s">
        <v>719</v>
      </c>
      <c r="B29" s="8" t="s">
        <v>720</v>
      </c>
      <c r="C29" s="7" t="s">
        <v>46</v>
      </c>
      <c r="D29" s="7" t="s">
        <v>721</v>
      </c>
      <c r="E29" s="7" t="s">
        <v>111</v>
      </c>
      <c r="F29" s="7" t="s">
        <v>722</v>
      </c>
      <c r="G29" s="7" t="s">
        <v>723</v>
      </c>
      <c r="H29" s="7" t="s">
        <v>724</v>
      </c>
      <c r="I29" s="7" t="s">
        <v>725</v>
      </c>
      <c r="J29" s="7" t="s">
        <v>726</v>
      </c>
      <c r="K29" s="7" t="s">
        <v>727</v>
      </c>
      <c r="L29" s="7" t="s">
        <v>391</v>
      </c>
      <c r="M29" s="7" t="s">
        <v>206</v>
      </c>
    </row>
    <row r="30" spans="1:13" ht="20.399999999999999" customHeight="1" x14ac:dyDescent="0.25">
      <c r="A30" s="8" t="s">
        <v>635</v>
      </c>
      <c r="B30" s="8" t="s">
        <v>636</v>
      </c>
      <c r="C30" s="7" t="s">
        <v>46</v>
      </c>
      <c r="D30" s="7" t="s">
        <v>195</v>
      </c>
      <c r="E30" s="7" t="s">
        <v>637</v>
      </c>
      <c r="F30" s="7" t="s">
        <v>138</v>
      </c>
      <c r="G30" s="7" t="s">
        <v>638</v>
      </c>
      <c r="H30" s="7" t="s">
        <v>639</v>
      </c>
      <c r="I30" s="7" t="s">
        <v>640</v>
      </c>
      <c r="J30" s="7" t="s">
        <v>61</v>
      </c>
      <c r="K30" s="7" t="s">
        <v>466</v>
      </c>
      <c r="L30" s="7" t="s">
        <v>172</v>
      </c>
      <c r="M30" s="7" t="s">
        <v>642</v>
      </c>
    </row>
    <row r="31" spans="1:13" ht="28.5" customHeight="1" x14ac:dyDescent="0.25">
      <c r="A31" s="7" t="s">
        <v>383</v>
      </c>
      <c r="B31" s="8" t="s">
        <v>384</v>
      </c>
      <c r="C31" s="7" t="s">
        <v>46</v>
      </c>
      <c r="D31" s="7" t="s">
        <v>59</v>
      </c>
      <c r="E31" s="7" t="s">
        <v>385</v>
      </c>
      <c r="F31" s="7" t="s">
        <v>323</v>
      </c>
      <c r="G31" s="7" t="s">
        <v>386</v>
      </c>
      <c r="H31" s="7" t="s">
        <v>387</v>
      </c>
      <c r="I31" s="7" t="s">
        <v>388</v>
      </c>
      <c r="J31" s="7" t="s">
        <v>389</v>
      </c>
      <c r="K31" s="7" t="s">
        <v>390</v>
      </c>
      <c r="L31" s="7" t="s">
        <v>83</v>
      </c>
      <c r="M31" s="7" t="s">
        <v>391</v>
      </c>
    </row>
    <row r="32" spans="1:13" ht="22.8" customHeight="1" x14ac:dyDescent="0.25">
      <c r="A32" s="8" t="s">
        <v>170</v>
      </c>
      <c r="B32" s="8" t="s">
        <v>171</v>
      </c>
      <c r="C32" s="7" t="s">
        <v>46</v>
      </c>
      <c r="D32" s="7" t="s">
        <v>235</v>
      </c>
      <c r="E32" s="7" t="s">
        <v>236</v>
      </c>
      <c r="F32" s="7" t="s">
        <v>237</v>
      </c>
      <c r="G32" s="7" t="s">
        <v>143</v>
      </c>
      <c r="H32" s="7" t="s">
        <v>367</v>
      </c>
      <c r="I32" s="7" t="s">
        <v>239</v>
      </c>
      <c r="J32" s="7" t="s">
        <v>240</v>
      </c>
      <c r="K32" s="7" t="s">
        <v>241</v>
      </c>
      <c r="L32" s="7" t="s">
        <v>218</v>
      </c>
      <c r="M32" s="7" t="s">
        <v>61</v>
      </c>
    </row>
    <row r="33" spans="1:14" ht="19.8" customHeight="1" x14ac:dyDescent="0.25">
      <c r="A33" s="7" t="s">
        <v>65</v>
      </c>
      <c r="B33" s="8" t="s">
        <v>66</v>
      </c>
      <c r="C33" s="7" t="s">
        <v>46</v>
      </c>
      <c r="D33" s="7" t="s">
        <v>67</v>
      </c>
      <c r="E33" s="7" t="s">
        <v>68</v>
      </c>
      <c r="F33" s="7" t="s">
        <v>69</v>
      </c>
      <c r="G33" s="7" t="s">
        <v>70</v>
      </c>
      <c r="H33" s="7" t="s">
        <v>71</v>
      </c>
      <c r="I33" s="7" t="s">
        <v>72</v>
      </c>
      <c r="J33" s="7" t="s">
        <v>73</v>
      </c>
      <c r="K33" s="7" t="s">
        <v>74</v>
      </c>
      <c r="L33" s="7" t="s">
        <v>75</v>
      </c>
      <c r="M33" s="7" t="s">
        <v>61</v>
      </c>
    </row>
    <row r="34" spans="1:14" s="1" customFormat="1" ht="21" customHeight="1" x14ac:dyDescent="0.25">
      <c r="A34" s="10"/>
      <c r="B34" s="10" t="s">
        <v>93</v>
      </c>
      <c r="C34" s="9"/>
      <c r="D34" s="14">
        <v>670</v>
      </c>
      <c r="E34" s="11">
        <v>28.54</v>
      </c>
      <c r="F34" s="11">
        <v>30.04</v>
      </c>
      <c r="G34" s="11">
        <v>141.63999999999999</v>
      </c>
      <c r="H34" s="11">
        <v>994.56</v>
      </c>
      <c r="I34" s="11">
        <v>396.64</v>
      </c>
      <c r="J34" s="11">
        <v>107.57</v>
      </c>
      <c r="K34" s="11">
        <v>6.29</v>
      </c>
      <c r="L34" s="11">
        <v>6.44</v>
      </c>
      <c r="M34" s="11">
        <v>23.08</v>
      </c>
      <c r="N34" s="19"/>
    </row>
    <row r="35" spans="1:14" ht="19.5" customHeight="1" x14ac:dyDescent="0.25">
      <c r="A35" s="69" t="s">
        <v>242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1"/>
    </row>
    <row r="36" spans="1:14" ht="20.399999999999999" customHeight="1" x14ac:dyDescent="0.25">
      <c r="A36" s="8" t="s">
        <v>243</v>
      </c>
      <c r="B36" s="8" t="s">
        <v>244</v>
      </c>
      <c r="C36" s="7" t="s">
        <v>46</v>
      </c>
      <c r="D36" s="7" t="s">
        <v>59</v>
      </c>
      <c r="E36" s="7" t="s">
        <v>207</v>
      </c>
      <c r="F36" s="7" t="s">
        <v>245</v>
      </c>
      <c r="G36" s="7" t="s">
        <v>189</v>
      </c>
      <c r="H36" s="7" t="s">
        <v>246</v>
      </c>
      <c r="I36" s="7" t="s">
        <v>247</v>
      </c>
      <c r="J36" s="7" t="s">
        <v>248</v>
      </c>
      <c r="K36" s="7" t="s">
        <v>60</v>
      </c>
      <c r="L36" s="7" t="s">
        <v>168</v>
      </c>
      <c r="M36" s="7" t="s">
        <v>249</v>
      </c>
    </row>
    <row r="37" spans="1:14" s="1" customFormat="1" ht="19.8" customHeight="1" x14ac:dyDescent="0.25">
      <c r="A37" s="15"/>
      <c r="B37" s="15" t="s">
        <v>250</v>
      </c>
      <c r="C37" s="15"/>
      <c r="D37" s="16"/>
      <c r="E37" s="17">
        <f>E36+E34+E26+E22+E15+E10</f>
        <v>97.84</v>
      </c>
      <c r="F37" s="17">
        <f t="shared" ref="F37:M37" si="4">F36+F34+F26+F22+F15+F10</f>
        <v>95.940000000000012</v>
      </c>
      <c r="G37" s="17">
        <f t="shared" si="4"/>
        <v>409.03999999999996</v>
      </c>
      <c r="H37" s="17">
        <f t="shared" si="4"/>
        <v>2980.12</v>
      </c>
      <c r="I37" s="17">
        <f t="shared" si="4"/>
        <v>1128.6100000000001</v>
      </c>
      <c r="J37" s="17">
        <f t="shared" si="4"/>
        <v>332.16999999999996</v>
      </c>
      <c r="K37" s="17">
        <f t="shared" si="4"/>
        <v>20.119999999999997</v>
      </c>
      <c r="L37" s="17">
        <f t="shared" si="4"/>
        <v>7.3100000000000005</v>
      </c>
      <c r="M37" s="17">
        <f t="shared" si="4"/>
        <v>80.610000000000014</v>
      </c>
    </row>
    <row r="38" spans="1:14" ht="25.5" customHeight="1" x14ac:dyDescent="0.25">
      <c r="A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4" ht="25.5" customHeight="1" x14ac:dyDescent="0.25">
      <c r="A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</sheetData>
  <mergeCells count="13">
    <mergeCell ref="A16:M16"/>
    <mergeCell ref="A23:M23"/>
    <mergeCell ref="A27:M27"/>
    <mergeCell ref="A35:M35"/>
    <mergeCell ref="A3:A4"/>
    <mergeCell ref="B3:B4"/>
    <mergeCell ref="C3:C4"/>
    <mergeCell ref="D3:D4"/>
    <mergeCell ref="A1:N1"/>
    <mergeCell ref="E3:H3"/>
    <mergeCell ref="I3:M3"/>
    <mergeCell ref="A5:M5"/>
    <mergeCell ref="A11:M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тит.лист</vt:lpstr>
      <vt:lpstr>Лист1</vt:lpstr>
      <vt:lpstr>БЖУ</vt:lpstr>
      <vt:lpstr>1 день</vt:lpstr>
      <vt:lpstr>2 день</vt:lpstr>
      <vt:lpstr>3 день</vt:lpstr>
      <vt:lpstr>4 день</vt:lpstr>
      <vt:lpstr>5 день</vt:lpstr>
      <vt:lpstr>6 день</vt:lpstr>
      <vt:lpstr>7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2023-09-29T11:43:30Z</cp:lastPrinted>
  <dcterms:created xsi:type="dcterms:W3CDTF">2006-09-28T05:33:00Z</dcterms:created>
  <dcterms:modified xsi:type="dcterms:W3CDTF">2023-09-29T11:50:42Z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C38386E379BD4BCA97C87B349679E993</vt:lpwstr>
  </property>
  <property fmtid="{D5CDD505-2E9C-101B-9397-08002B2CF9AE}" pid="3" name="KSOProductBuildVer">
    <vt:lpwstr>1049-11.2.0.11219</vt:lpwstr>
  </property>
</Properties>
</file>