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 осень-зима 7-11\"/>
    </mc:Choice>
  </mc:AlternateContent>
  <bookViews>
    <workbookView xWindow="0" yWindow="0" windowWidth="23040" windowHeight="9384"/>
  </bookViews>
  <sheets>
    <sheet name="8 день" sheetId="1" r:id="rId1"/>
    <sheet name="9 день" sheetId="2" r:id="rId2"/>
    <sheet name="10 день" sheetId="3" r:id="rId3"/>
    <sheet name="11 день" sheetId="4" r:id="rId4"/>
    <sheet name="12 день" sheetId="5" r:id="rId5"/>
    <sheet name="13 день" sheetId="6" r:id="rId6"/>
    <sheet name="14 день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17" i="2"/>
  <c r="I17" i="2"/>
  <c r="H17" i="2"/>
  <c r="G17" i="2"/>
  <c r="F17" i="2"/>
  <c r="J16" i="3"/>
  <c r="I16" i="3"/>
  <c r="H16" i="3"/>
  <c r="G16" i="3"/>
  <c r="F16" i="3"/>
  <c r="E16" i="3"/>
  <c r="J17" i="4"/>
  <c r="I17" i="4"/>
  <c r="H17" i="4"/>
  <c r="G17" i="4"/>
  <c r="F17" i="4"/>
  <c r="E17" i="4"/>
  <c r="K18" i="5"/>
  <c r="J18" i="5" l="1"/>
  <c r="I18" i="5"/>
  <c r="H18" i="5"/>
  <c r="G18" i="5"/>
  <c r="F18" i="5"/>
  <c r="E18" i="5"/>
  <c r="M17" i="6"/>
  <c r="L17" i="6"/>
  <c r="K17" i="6"/>
  <c r="J17" i="6"/>
  <c r="I17" i="6"/>
  <c r="H17" i="6"/>
  <c r="G17" i="6"/>
  <c r="F17" i="6"/>
  <c r="E17" i="6"/>
  <c r="D17" i="6"/>
  <c r="A17" i="6"/>
  <c r="M17" i="7"/>
  <c r="L17" i="7"/>
  <c r="K17" i="7"/>
  <c r="J17" i="7"/>
  <c r="I17" i="7"/>
  <c r="H17" i="7"/>
  <c r="G17" i="7"/>
  <c r="F17" i="7"/>
  <c r="E17" i="7"/>
  <c r="D17" i="7"/>
  <c r="M16" i="7"/>
  <c r="L16" i="7"/>
  <c r="K16" i="7"/>
  <c r="J16" i="7"/>
  <c r="I16" i="7"/>
  <c r="H16" i="7"/>
  <c r="G16" i="7"/>
  <c r="F16" i="7"/>
  <c r="E16" i="7"/>
  <c r="M8" i="7"/>
  <c r="L8" i="7"/>
  <c r="K8" i="7"/>
  <c r="J8" i="7"/>
  <c r="I8" i="7"/>
  <c r="H8" i="7"/>
  <c r="G8" i="7"/>
  <c r="F8" i="7"/>
  <c r="E8" i="7"/>
  <c r="D8" i="7"/>
  <c r="M16" i="6"/>
  <c r="L16" i="6"/>
  <c r="K16" i="6"/>
  <c r="J16" i="6"/>
  <c r="I16" i="6"/>
  <c r="H16" i="6"/>
  <c r="G16" i="6"/>
  <c r="F16" i="6"/>
  <c r="E16" i="6"/>
  <c r="M8" i="6"/>
  <c r="L8" i="6"/>
  <c r="K8" i="6"/>
  <c r="J8" i="6"/>
  <c r="I8" i="6"/>
  <c r="H8" i="6"/>
  <c r="G8" i="6"/>
  <c r="F8" i="6"/>
  <c r="E8" i="6"/>
  <c r="D8" i="6"/>
  <c r="M17" i="5"/>
  <c r="L17" i="5"/>
  <c r="K17" i="5"/>
  <c r="J17" i="5"/>
  <c r="I17" i="5"/>
  <c r="H17" i="5"/>
  <c r="G17" i="5"/>
  <c r="F17" i="5"/>
  <c r="E17" i="5"/>
  <c r="M8" i="5"/>
  <c r="L8" i="5"/>
  <c r="K8" i="5"/>
  <c r="J8" i="5"/>
  <c r="I8" i="5"/>
  <c r="H8" i="5"/>
  <c r="G8" i="5"/>
  <c r="F8" i="5"/>
  <c r="E8" i="5"/>
  <c r="D8" i="5"/>
  <c r="M16" i="4"/>
  <c r="L16" i="4"/>
  <c r="K16" i="4"/>
  <c r="J16" i="4"/>
  <c r="I16" i="4"/>
  <c r="H16" i="4"/>
  <c r="G16" i="4"/>
  <c r="F16" i="4"/>
  <c r="E16" i="4"/>
  <c r="M8" i="4"/>
  <c r="L8" i="4"/>
  <c r="K8" i="4"/>
  <c r="J8" i="4"/>
  <c r="I8" i="4"/>
  <c r="H8" i="4"/>
  <c r="G8" i="4"/>
  <c r="F8" i="4"/>
  <c r="E8" i="4"/>
  <c r="D8" i="4"/>
  <c r="M15" i="3"/>
  <c r="L15" i="3"/>
  <c r="K15" i="3"/>
  <c r="J15" i="3"/>
  <c r="I15" i="3"/>
  <c r="H15" i="3"/>
  <c r="G15" i="3"/>
  <c r="F15" i="3"/>
  <c r="E15" i="3"/>
  <c r="M8" i="3"/>
  <c r="L8" i="3"/>
  <c r="K8" i="3"/>
  <c r="J8" i="3"/>
  <c r="I8" i="3"/>
  <c r="H8" i="3"/>
  <c r="G8" i="3"/>
  <c r="F8" i="3"/>
  <c r="E8" i="3"/>
  <c r="D8" i="3"/>
  <c r="M16" i="2"/>
  <c r="L16" i="2"/>
  <c r="K16" i="2"/>
  <c r="J16" i="2"/>
  <c r="I16" i="2"/>
  <c r="H16" i="2"/>
  <c r="G16" i="2"/>
  <c r="F16" i="2"/>
  <c r="E16" i="2"/>
  <c r="M8" i="2"/>
  <c r="L8" i="2"/>
  <c r="K8" i="2"/>
  <c r="J8" i="2"/>
  <c r="I8" i="2"/>
  <c r="H8" i="2"/>
  <c r="G8" i="2"/>
  <c r="F8" i="2"/>
  <c r="E8" i="2"/>
  <c r="D8" i="2"/>
  <c r="M16" i="1"/>
  <c r="L16" i="1"/>
  <c r="K16" i="1"/>
  <c r="J16" i="1"/>
  <c r="I16" i="1"/>
  <c r="H16" i="1"/>
  <c r="G16" i="1"/>
  <c r="F16" i="1"/>
  <c r="E16" i="1"/>
  <c r="M8" i="1"/>
  <c r="L8" i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<sst xmlns="http://schemas.openxmlformats.org/spreadsheetml/2006/main" count="874" uniqueCount="421">
  <si>
    <t>Вторая неделя</t>
  </si>
  <si>
    <t>Понедельник (8 день)</t>
  </si>
  <si>
    <t>№ Т.К.</t>
  </si>
  <si>
    <t>Наименование блюда</t>
  </si>
  <si>
    <t>Возраст</t>
  </si>
  <si>
    <t>Выход (гр)</t>
  </si>
  <si>
    <t>Пищевые вещества (гр)</t>
  </si>
  <si>
    <t>Витамины (мг)</t>
  </si>
  <si>
    <t>белки</t>
  </si>
  <si>
    <t>жиры</t>
  </si>
  <si>
    <t>углеводы</t>
  </si>
  <si>
    <t>калорийность</t>
  </si>
  <si>
    <t>Ca</t>
  </si>
  <si>
    <t>Mg</t>
  </si>
  <si>
    <t>Fe</t>
  </si>
  <si>
    <t>B</t>
  </si>
  <si>
    <t>C</t>
  </si>
  <si>
    <t>266</t>
  </si>
  <si>
    <t>Пирожок печёный с капустой</t>
  </si>
  <si>
    <t>7-11</t>
  </si>
  <si>
    <t>75</t>
  </si>
  <si>
    <t>5,2</t>
  </si>
  <si>
    <t>6,1</t>
  </si>
  <si>
    <t>27,0</t>
  </si>
  <si>
    <t>189,0</t>
  </si>
  <si>
    <t>28,81</t>
  </si>
  <si>
    <t>12,11</t>
  </si>
  <si>
    <t>0,79</t>
  </si>
  <si>
    <t>0,11</t>
  </si>
  <si>
    <t>2,45</t>
  </si>
  <si>
    <t>302</t>
  </si>
  <si>
    <t>Чай с лимоном</t>
  </si>
  <si>
    <t>200</t>
  </si>
  <si>
    <t>0,2</t>
  </si>
  <si>
    <t>0,0</t>
  </si>
  <si>
    <t>9,3</t>
  </si>
  <si>
    <t>38,0</t>
  </si>
  <si>
    <t>2,73</t>
  </si>
  <si>
    <t>0,73</t>
  </si>
  <si>
    <t>0,06</t>
  </si>
  <si>
    <t>1,12</t>
  </si>
  <si>
    <t>Итого:</t>
  </si>
  <si>
    <t>Обед</t>
  </si>
  <si>
    <t>13</t>
  </si>
  <si>
    <t>Салат из свежих помидоров</t>
  </si>
  <si>
    <t>60</t>
  </si>
  <si>
    <t>0,6</t>
  </si>
  <si>
    <t>3,0</t>
  </si>
  <si>
    <t>29,0</t>
  </si>
  <si>
    <t>43,0</t>
  </si>
  <si>
    <t>9,52</t>
  </si>
  <si>
    <t>8,87</t>
  </si>
  <si>
    <t>0,43</t>
  </si>
  <si>
    <t>0,05</t>
  </si>
  <si>
    <t>10,14</t>
  </si>
  <si>
    <t>70</t>
  </si>
  <si>
    <t>Уха с крупой</t>
  </si>
  <si>
    <t>200/25</t>
  </si>
  <si>
    <t>7,1</t>
  </si>
  <si>
    <t>3,5</t>
  </si>
  <si>
    <t>12,5</t>
  </si>
  <si>
    <t>111,0</t>
  </si>
  <si>
    <t>11,60</t>
  </si>
  <si>
    <t>1,25</t>
  </si>
  <si>
    <t>0,60</t>
  </si>
  <si>
    <t>0,20</t>
  </si>
  <si>
    <t>1,00</t>
  </si>
  <si>
    <t>123</t>
  </si>
  <si>
    <t>Рулет с луком и яйцом</t>
  </si>
  <si>
    <t>90</t>
  </si>
  <si>
    <t>11,7</t>
  </si>
  <si>
    <t>8,2</t>
  </si>
  <si>
    <t>7,8</t>
  </si>
  <si>
    <t>156,0</t>
  </si>
  <si>
    <t>41,16</t>
  </si>
  <si>
    <t>24,97</t>
  </si>
  <si>
    <t>1,65</t>
  </si>
  <si>
    <t>0,25</t>
  </si>
  <si>
    <t>0,66</t>
  </si>
  <si>
    <t>129</t>
  </si>
  <si>
    <t>Картофель отварной с маслом</t>
  </si>
  <si>
    <t>180/4</t>
  </si>
  <si>
    <t>3,8</t>
  </si>
  <si>
    <t>25,0</t>
  </si>
  <si>
    <t>151,0</t>
  </si>
  <si>
    <t>15,98</t>
  </si>
  <si>
    <t>35,77</t>
  </si>
  <si>
    <t>1,41</t>
  </si>
  <si>
    <t>1,54</t>
  </si>
  <si>
    <t>311</t>
  </si>
  <si>
    <t>Компот из яблок</t>
  </si>
  <si>
    <t>0,1</t>
  </si>
  <si>
    <t>17,2</t>
  </si>
  <si>
    <t>70,0</t>
  </si>
  <si>
    <t>6,03</t>
  </si>
  <si>
    <t>3,13</t>
  </si>
  <si>
    <t>0,8</t>
  </si>
  <si>
    <t>0,01</t>
  </si>
  <si>
    <t>1,6</t>
  </si>
  <si>
    <t>1.6</t>
  </si>
  <si>
    <t>Хлеб ржаной</t>
  </si>
  <si>
    <t>50</t>
  </si>
  <si>
    <t>2,8</t>
  </si>
  <si>
    <t>20,9</t>
  </si>
  <si>
    <t>101,1</t>
  </si>
  <si>
    <t>27,5</t>
  </si>
  <si>
    <t>809</t>
  </si>
  <si>
    <t>Вторник (9 день)</t>
  </si>
  <si>
    <t>Завтрак 2</t>
  </si>
  <si>
    <t>ТК</t>
  </si>
  <si>
    <t>Вафли</t>
  </si>
  <si>
    <t>40</t>
  </si>
  <si>
    <t>1,3</t>
  </si>
  <si>
    <t>10,5</t>
  </si>
  <si>
    <t>21,2</t>
  </si>
  <si>
    <t>116,8</t>
  </si>
  <si>
    <t>3,2</t>
  </si>
  <si>
    <t>306</t>
  </si>
  <si>
    <t>Какао с молоком 2 в</t>
  </si>
  <si>
    <t>3,6</t>
  </si>
  <si>
    <t>3,3</t>
  </si>
  <si>
    <t>13,7</t>
  </si>
  <si>
    <t>98,0</t>
  </si>
  <si>
    <t>110,37</t>
  </si>
  <si>
    <t>26,97</t>
  </si>
  <si>
    <t>0,88</t>
  </si>
  <si>
    <t>0,16</t>
  </si>
  <si>
    <t>0,52</t>
  </si>
  <si>
    <t>7.10</t>
  </si>
  <si>
    <t>Свежий помидор (порция)</t>
  </si>
  <si>
    <t>1,9</t>
  </si>
  <si>
    <t>13,0</t>
  </si>
  <si>
    <t>7,0</t>
  </si>
  <si>
    <t>10,0</t>
  </si>
  <si>
    <t>0,45</t>
  </si>
  <si>
    <t>54</t>
  </si>
  <si>
    <t>Борщ с капустой и картофелем со сметаной на м/б</t>
  </si>
  <si>
    <t>200/8</t>
  </si>
  <si>
    <t>6,6</t>
  </si>
  <si>
    <t>10,9</t>
  </si>
  <si>
    <t>110,0</t>
  </si>
  <si>
    <t>40,49</t>
  </si>
  <si>
    <t>20,15</t>
  </si>
  <si>
    <t>0,91</t>
  </si>
  <si>
    <t>0,10</t>
  </si>
  <si>
    <t>6,55</t>
  </si>
  <si>
    <t>80</t>
  </si>
  <si>
    <t>Рыба, тушёная в томате с овощами</t>
  </si>
  <si>
    <t>100</t>
  </si>
  <si>
    <t>8,9</t>
  </si>
  <si>
    <t>4,4</t>
  </si>
  <si>
    <t>4,7</t>
  </si>
  <si>
    <t>94,0</t>
  </si>
  <si>
    <t>8,09</t>
  </si>
  <si>
    <t>9,68</t>
  </si>
  <si>
    <t>0,29</t>
  </si>
  <si>
    <t>0,03</t>
  </si>
  <si>
    <t>227</t>
  </si>
  <si>
    <t>Макаронные изделия отварные</t>
  </si>
  <si>
    <t>180/5</t>
  </si>
  <si>
    <t>6,5</t>
  </si>
  <si>
    <t>40,0</t>
  </si>
  <si>
    <t>233,0</t>
  </si>
  <si>
    <t>11,06</t>
  </si>
  <si>
    <t>8,77</t>
  </si>
  <si>
    <t>0,08</t>
  </si>
  <si>
    <t>310</t>
  </si>
  <si>
    <t>Компот из изюма</t>
  </si>
  <si>
    <t>0,5</t>
  </si>
  <si>
    <t>30,9</t>
  </si>
  <si>
    <t>123,0</t>
  </si>
  <si>
    <t>14,19</t>
  </si>
  <si>
    <t>8,07</t>
  </si>
  <si>
    <t>0,89</t>
  </si>
  <si>
    <t>803</t>
  </si>
  <si>
    <t>Какао с молоком 2 в 1</t>
  </si>
  <si>
    <t>Среда (10 день)</t>
  </si>
  <si>
    <t>284</t>
  </si>
  <si>
    <t>Шанежка наливная</t>
  </si>
  <si>
    <t>4,3</t>
  </si>
  <si>
    <t>28,2</t>
  </si>
  <si>
    <t>175,0</t>
  </si>
  <si>
    <t>9,94</t>
  </si>
  <si>
    <t>6,53</t>
  </si>
  <si>
    <t>0,54</t>
  </si>
  <si>
    <t>0,09</t>
  </si>
  <si>
    <t>299</t>
  </si>
  <si>
    <t>Молоко кипячёное</t>
  </si>
  <si>
    <t>5,7</t>
  </si>
  <si>
    <t>5,9</t>
  </si>
  <si>
    <t>9,0</t>
  </si>
  <si>
    <t>222,45</t>
  </si>
  <si>
    <t>25,66</t>
  </si>
  <si>
    <t>0,18</t>
  </si>
  <si>
    <t>1,09</t>
  </si>
  <si>
    <t>15</t>
  </si>
  <si>
    <t>Салат из свежих помидоров и огурцов</t>
  </si>
  <si>
    <t>2,2</t>
  </si>
  <si>
    <t>7,24</t>
  </si>
  <si>
    <t>0,33</t>
  </si>
  <si>
    <t>3,42</t>
  </si>
  <si>
    <t>52</t>
  </si>
  <si>
    <t>Щи из свежей капусты с картофелем со сметаной на м/б</t>
  </si>
  <si>
    <t>200/10</t>
  </si>
  <si>
    <t>1,4</t>
  </si>
  <si>
    <t>6,8</t>
  </si>
  <si>
    <t>75,0</t>
  </si>
  <si>
    <t>26,19</t>
  </si>
  <si>
    <t>15,37</t>
  </si>
  <si>
    <t>0,567</t>
  </si>
  <si>
    <t>9,67</t>
  </si>
  <si>
    <t>122</t>
  </si>
  <si>
    <t>Запеканка картофельная с мясом с соусом</t>
  </si>
  <si>
    <t>210/40</t>
  </si>
  <si>
    <t>18,4</t>
  </si>
  <si>
    <t>17,4</t>
  </si>
  <si>
    <t>30,7</t>
  </si>
  <si>
    <t>362,0</t>
  </si>
  <si>
    <t>28,99</t>
  </si>
  <si>
    <t>57,29</t>
  </si>
  <si>
    <t>2,42</t>
  </si>
  <si>
    <t>0,27</t>
  </si>
  <si>
    <t>1,29</t>
  </si>
  <si>
    <t>308</t>
  </si>
  <si>
    <t>Компот из апельсинов</t>
  </si>
  <si>
    <t>74,0</t>
  </si>
  <si>
    <t>17,12</t>
  </si>
  <si>
    <t>6,18</t>
  </si>
  <si>
    <t>0,19</t>
  </si>
  <si>
    <t>0,02</t>
  </si>
  <si>
    <t>12,8</t>
  </si>
  <si>
    <t>770</t>
  </si>
  <si>
    <t>Четверг (11 день)</t>
  </si>
  <si>
    <t xml:space="preserve">Конфеты </t>
  </si>
  <si>
    <t>1,2</t>
  </si>
  <si>
    <t>10,4</t>
  </si>
  <si>
    <t>112,8</t>
  </si>
  <si>
    <t>Сок фруктовый</t>
  </si>
  <si>
    <t>1,0</t>
  </si>
  <si>
    <t>5,8</t>
  </si>
  <si>
    <t>30,5</t>
  </si>
  <si>
    <t>14,0</t>
  </si>
  <si>
    <t>0,4</t>
  </si>
  <si>
    <t>6,0</t>
  </si>
  <si>
    <t>6</t>
  </si>
  <si>
    <t>Салат из белокачанной капусты</t>
  </si>
  <si>
    <t>2,7</t>
  </si>
  <si>
    <t>6,2</t>
  </si>
  <si>
    <t>57,0</t>
  </si>
  <si>
    <t>35,30</t>
  </si>
  <si>
    <t>12,32</t>
  </si>
  <si>
    <t>12,99</t>
  </si>
  <si>
    <t>64</t>
  </si>
  <si>
    <t>Суп картофельный протёртый с гренками с курой</t>
  </si>
  <si>
    <t>200/20</t>
  </si>
  <si>
    <t>22,4</t>
  </si>
  <si>
    <t>164,0</t>
  </si>
  <si>
    <t>54,91</t>
  </si>
  <si>
    <t>25,92</t>
  </si>
  <si>
    <t>0,97</t>
  </si>
  <si>
    <t>4,85</t>
  </si>
  <si>
    <t>107</t>
  </si>
  <si>
    <t>Фрикадельки из говядины,тушёные в соусе</t>
  </si>
  <si>
    <t>60/30</t>
  </si>
  <si>
    <t>8,0</t>
  </si>
  <si>
    <t>7,2</t>
  </si>
  <si>
    <t>6,3</t>
  </si>
  <si>
    <t>21,75</t>
  </si>
  <si>
    <t>16,23</t>
  </si>
  <si>
    <t>0,70</t>
  </si>
  <si>
    <t>183</t>
  </si>
  <si>
    <t>Каша гречневая рассыпчатая</t>
  </si>
  <si>
    <t>10,6</t>
  </si>
  <si>
    <t>46,3</t>
  </si>
  <si>
    <t>312,0</t>
  </si>
  <si>
    <t>17,21</t>
  </si>
  <si>
    <t>62,83</t>
  </si>
  <si>
    <t>5,58</t>
  </si>
  <si>
    <t>0,31</t>
  </si>
  <si>
    <t>Компот из сухофруктов</t>
  </si>
  <si>
    <t>805</t>
  </si>
  <si>
    <t>Пятница (12 день)</t>
  </si>
  <si>
    <t>264</t>
  </si>
  <si>
    <t>Пирожок печёный с яблоком</t>
  </si>
  <si>
    <t>4,5</t>
  </si>
  <si>
    <t>4,0</t>
  </si>
  <si>
    <t>33,0</t>
  </si>
  <si>
    <t>8,23</t>
  </si>
  <si>
    <t>1,06</t>
  </si>
  <si>
    <t>1,04</t>
  </si>
  <si>
    <t>313</t>
  </si>
  <si>
    <t>Напиток лимонный</t>
  </si>
  <si>
    <t>20,4</t>
  </si>
  <si>
    <t>79,0</t>
  </si>
  <si>
    <t>3,88</t>
  </si>
  <si>
    <t>1,24</t>
  </si>
  <si>
    <t>0,003</t>
  </si>
  <si>
    <t>2,4</t>
  </si>
  <si>
    <t>Огурцы свежие</t>
  </si>
  <si>
    <t>67</t>
  </si>
  <si>
    <t>Суп из овощей на м/б со сметаной</t>
  </si>
  <si>
    <t>8,7</t>
  </si>
  <si>
    <t>73,0</t>
  </si>
  <si>
    <t>17,92</t>
  </si>
  <si>
    <t>17,45</t>
  </si>
  <si>
    <t>0,61</t>
  </si>
  <si>
    <t>7,20</t>
  </si>
  <si>
    <t>99</t>
  </si>
  <si>
    <t>Шницель</t>
  </si>
  <si>
    <t>26,27</t>
  </si>
  <si>
    <t>16,59</t>
  </si>
  <si>
    <t>0,76</t>
  </si>
  <si>
    <t>187</t>
  </si>
  <si>
    <t>Каша рисовая рассыпчатая</t>
  </si>
  <si>
    <t>45,0</t>
  </si>
  <si>
    <t>248,0</t>
  </si>
  <si>
    <t>5,57</t>
  </si>
  <si>
    <t>30,52</t>
  </si>
  <si>
    <t>0,63</t>
  </si>
  <si>
    <t>0,04</t>
  </si>
  <si>
    <t>250</t>
  </si>
  <si>
    <t>Соус сметанный с томатом</t>
  </si>
  <si>
    <t>30</t>
  </si>
  <si>
    <t>1,7</t>
  </si>
  <si>
    <t>20,0</t>
  </si>
  <si>
    <t>5,53</t>
  </si>
  <si>
    <t>0,011</t>
  </si>
  <si>
    <t>0,22</t>
  </si>
  <si>
    <t>Компот из кураги</t>
  </si>
  <si>
    <t>823</t>
  </si>
  <si>
    <t>Суббота (13 день)</t>
  </si>
  <si>
    <t>288</t>
  </si>
  <si>
    <t>Булочка "Веснушка"</t>
  </si>
  <si>
    <t>3,9</t>
  </si>
  <si>
    <t>2,9</t>
  </si>
  <si>
    <t>26,8</t>
  </si>
  <si>
    <t>152,0</t>
  </si>
  <si>
    <t>8,03</t>
  </si>
  <si>
    <t>5,63</t>
  </si>
  <si>
    <t>59</t>
  </si>
  <si>
    <t>Суп картофельный с макаронными изделиями с курой</t>
  </si>
  <si>
    <t>2,1</t>
  </si>
  <si>
    <t>2,0</t>
  </si>
  <si>
    <t>15,0</t>
  </si>
  <si>
    <t>89,0</t>
  </si>
  <si>
    <t>10,96</t>
  </si>
  <si>
    <t>16,74</t>
  </si>
  <si>
    <t>0,69</t>
  </si>
  <si>
    <t>5,28</t>
  </si>
  <si>
    <t>136</t>
  </si>
  <si>
    <t>Котлета рубленная из птицы</t>
  </si>
  <si>
    <t>13,5</t>
  </si>
  <si>
    <t>19,3</t>
  </si>
  <si>
    <t>13,9</t>
  </si>
  <si>
    <t>286,0</t>
  </si>
  <si>
    <t>19,8</t>
  </si>
  <si>
    <t>20,43</t>
  </si>
  <si>
    <t>1,61</t>
  </si>
  <si>
    <t>0,15</t>
  </si>
  <si>
    <t>0,35</t>
  </si>
  <si>
    <t>131</t>
  </si>
  <si>
    <t xml:space="preserve">Пюре картофельное </t>
  </si>
  <si>
    <t>180</t>
  </si>
  <si>
    <t>3,7</t>
  </si>
  <si>
    <t>23,4</t>
  </si>
  <si>
    <t>168,0</t>
  </si>
  <si>
    <t>43,69</t>
  </si>
  <si>
    <t>35,26</t>
  </si>
  <si>
    <t>1,28</t>
  </si>
  <si>
    <t>0,26</t>
  </si>
  <si>
    <t>6,22</t>
  </si>
  <si>
    <t>319</t>
  </si>
  <si>
    <t>Напиток из плодов шиповника</t>
  </si>
  <si>
    <t>0,7</t>
  </si>
  <si>
    <t>0,3</t>
  </si>
  <si>
    <t>127,0</t>
  </si>
  <si>
    <t>12,22</t>
  </si>
  <si>
    <t>3,23</t>
  </si>
  <si>
    <t>0,64</t>
  </si>
  <si>
    <t>80,0</t>
  </si>
  <si>
    <t>780</t>
  </si>
  <si>
    <t>Воскресенье (14 день)</t>
  </si>
  <si>
    <t>Пряники</t>
  </si>
  <si>
    <t>5,3</t>
  </si>
  <si>
    <t>31,1</t>
  </si>
  <si>
    <t>114,4</t>
  </si>
  <si>
    <t>7.11</t>
  </si>
  <si>
    <t>Огурец соленый (порциями)</t>
  </si>
  <si>
    <t>0,9</t>
  </si>
  <si>
    <t>11,5</t>
  </si>
  <si>
    <t>2,5</t>
  </si>
  <si>
    <t>63</t>
  </si>
  <si>
    <t>Суп картофельный с бобовыми и гренками на м/б</t>
  </si>
  <si>
    <t>200/15</t>
  </si>
  <si>
    <t>6,4</t>
  </si>
  <si>
    <t>25,5</t>
  </si>
  <si>
    <t>161,0</t>
  </si>
  <si>
    <t>24,36</t>
  </si>
  <si>
    <t>26,64</t>
  </si>
  <si>
    <t>1,72</t>
  </si>
  <si>
    <t>3,46</t>
  </si>
  <si>
    <t>85</t>
  </si>
  <si>
    <t>Рыбные хлебцы(паровые)</t>
  </si>
  <si>
    <t>90/5</t>
  </si>
  <si>
    <t>11,1</t>
  </si>
  <si>
    <t>137,0</t>
  </si>
  <si>
    <t>20,99</t>
  </si>
  <si>
    <t>6,98</t>
  </si>
  <si>
    <t>144</t>
  </si>
  <si>
    <t xml:space="preserve">Картофель.тушёный с луком </t>
  </si>
  <si>
    <t>11,3</t>
  </si>
  <si>
    <t>24,7</t>
  </si>
  <si>
    <t>222,0</t>
  </si>
  <si>
    <t>28,77</t>
  </si>
  <si>
    <t>22,56</t>
  </si>
  <si>
    <t>1,37</t>
  </si>
  <si>
    <t>0,13</t>
  </si>
  <si>
    <t>11,37</t>
  </si>
  <si>
    <t>Компот из груш</t>
  </si>
  <si>
    <t>Итого за день:</t>
  </si>
  <si>
    <t>1098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</si>
</sst>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4"/>
      <color theme="1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charset val="204"/>
    </font>
    <font>
      <sz val="11"/>
      <color rgb="FF9C6500"/>
      <name val="Times New Roman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b/>
      <sz val="11"/>
      <color rgb="FF9C6500"/>
      <name val="Times New Roman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9" fontId="5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5" fillId="0" borderId="6" xfId="0" applyNumberFormat="1" applyFont="1" applyBorder="1" applyAlignment="1">
      <alignment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vertical="center"/>
    </xf>
    <xf numFmtId="0" fontId="8" fillId="4" borderId="0" xfId="1" applyFont="1" applyFill="1" applyAlignment="1">
      <alignment vertical="center"/>
    </xf>
    <xf numFmtId="0" fontId="9" fillId="4" borderId="6" xfId="1" applyFont="1" applyFill="1" applyBorder="1" applyAlignment="1">
      <alignment vertical="center"/>
    </xf>
    <xf numFmtId="0" fontId="9" fillId="4" borderId="6" xfId="1" applyFont="1" applyFill="1" applyBorder="1" applyAlignment="1">
      <alignment vertical="center" wrapText="1"/>
    </xf>
    <xf numFmtId="49" fontId="9" fillId="5" borderId="6" xfId="1" applyNumberFormat="1" applyFont="1" applyFill="1" applyBorder="1" applyAlignment="1">
      <alignment horizontal="center" vertical="center" wrapText="1"/>
    </xf>
    <xf numFmtId="49" fontId="9" fillId="5" borderId="6" xfId="1" applyNumberFormat="1" applyFont="1" applyFill="1" applyBorder="1" applyAlignment="1">
      <alignment vertical="center" wrapText="1"/>
    </xf>
    <xf numFmtId="1" fontId="9" fillId="5" borderId="6" xfId="1" applyNumberFormat="1" applyFont="1" applyFill="1" applyBorder="1" applyAlignment="1">
      <alignment horizontal="center" vertical="center" wrapText="1"/>
    </xf>
    <xf numFmtId="164" fontId="9" fillId="5" borderId="6" xfId="1" applyNumberFormat="1" applyFont="1" applyFill="1" applyBorder="1" applyAlignment="1">
      <alignment horizontal="center" vertical="center" wrapText="1"/>
    </xf>
    <xf numFmtId="0" fontId="9" fillId="4" borderId="0" xfId="1" applyFont="1" applyFill="1" applyAlignment="1">
      <alignment vertical="center"/>
    </xf>
    <xf numFmtId="0" fontId="10" fillId="4" borderId="0" xfId="1" applyFont="1" applyFill="1" applyAlignment="1">
      <alignment vertical="center"/>
    </xf>
    <xf numFmtId="49" fontId="8" fillId="4" borderId="6" xfId="1" applyNumberFormat="1" applyFont="1" applyFill="1" applyBorder="1" applyAlignment="1">
      <alignment horizontal="center" vertical="center" wrapText="1"/>
    </xf>
    <xf numFmtId="49" fontId="11" fillId="4" borderId="6" xfId="1" applyNumberFormat="1" applyFont="1" applyFill="1" applyBorder="1" applyAlignment="1">
      <alignment vertical="center" wrapText="1"/>
    </xf>
    <xf numFmtId="49" fontId="3" fillId="4" borderId="6" xfId="0" applyNumberFormat="1" applyFont="1" applyFill="1" applyBorder="1" applyAlignment="1">
      <alignment vertical="center" wrapText="1"/>
    </xf>
    <xf numFmtId="164" fontId="3" fillId="4" borderId="6" xfId="0" applyNumberFormat="1" applyFont="1" applyFill="1" applyBorder="1" applyAlignment="1">
      <alignment horizontal="center" vertical="center" wrapText="1"/>
    </xf>
    <xf numFmtId="49" fontId="9" fillId="4" borderId="6" xfId="1" applyNumberFormat="1" applyFont="1" applyFill="1" applyBorder="1" applyAlignment="1">
      <alignment vertical="center" wrapText="1"/>
    </xf>
    <xf numFmtId="49" fontId="8" fillId="4" borderId="6" xfId="1" applyNumberFormat="1" applyFont="1" applyFill="1" applyBorder="1" applyAlignment="1">
      <alignment vertical="center" wrapText="1"/>
    </xf>
    <xf numFmtId="49" fontId="12" fillId="5" borderId="6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/>
    </xf>
    <xf numFmtId="49" fontId="13" fillId="0" borderId="7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9" fillId="4" borderId="2" xfId="1" applyNumberFormat="1" applyFont="1" applyFill="1" applyBorder="1" applyAlignment="1">
      <alignment horizontal="center" vertical="center" wrapText="1"/>
    </xf>
    <xf numFmtId="49" fontId="9" fillId="4" borderId="3" xfId="1" applyNumberFormat="1" applyFont="1" applyFill="1" applyBorder="1" applyAlignment="1">
      <alignment horizontal="center" vertical="center" wrapText="1"/>
    </xf>
    <xf numFmtId="49" fontId="9" fillId="4" borderId="4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center" vertical="center"/>
    </xf>
    <xf numFmtId="0" fontId="9" fillId="4" borderId="1" xfId="1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C17" sqref="C17"/>
    </sheetView>
  </sheetViews>
  <sheetFormatPr defaultRowHeight="14.4" x14ac:dyDescent="0.3"/>
  <cols>
    <col min="1" max="1" width="8.88671875" style="13"/>
    <col min="2" max="2" width="17.5546875" customWidth="1"/>
  </cols>
  <sheetData>
    <row r="1" spans="1:14" s="1" customFormat="1" ht="17.399999999999999" x14ac:dyDescent="0.3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s="1" customFormat="1" ht="17.399999999999999" x14ac:dyDescent="0.3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s="1" customFormat="1" ht="13.8" x14ac:dyDescent="0.3">
      <c r="A3" s="12"/>
    </row>
    <row r="4" spans="1:14" s="1" customFormat="1" ht="13.8" x14ac:dyDescent="0.3">
      <c r="A4" s="43" t="s">
        <v>2</v>
      </c>
      <c r="B4" s="43" t="s">
        <v>3</v>
      </c>
      <c r="C4" s="45" t="s">
        <v>4</v>
      </c>
      <c r="D4" s="43" t="s">
        <v>5</v>
      </c>
      <c r="E4" s="47" t="s">
        <v>6</v>
      </c>
      <c r="F4" s="48"/>
      <c r="G4" s="48"/>
      <c r="H4" s="49"/>
      <c r="I4" s="47" t="s">
        <v>7</v>
      </c>
      <c r="J4" s="48"/>
      <c r="K4" s="48"/>
      <c r="L4" s="48"/>
      <c r="M4" s="49"/>
    </row>
    <row r="5" spans="1:14" s="1" customFormat="1" ht="27.6" x14ac:dyDescent="0.3">
      <c r="A5" s="44"/>
      <c r="B5" s="44"/>
      <c r="C5" s="46"/>
      <c r="D5" s="44"/>
      <c r="E5" s="2" t="s">
        <v>8</v>
      </c>
      <c r="F5" s="2" t="s">
        <v>9</v>
      </c>
      <c r="G5" s="2" t="s">
        <v>10</v>
      </c>
      <c r="H5" s="3" t="s">
        <v>11</v>
      </c>
      <c r="I5" s="2" t="s">
        <v>12</v>
      </c>
      <c r="J5" s="2" t="s">
        <v>13</v>
      </c>
      <c r="K5" s="2" t="s">
        <v>14</v>
      </c>
      <c r="L5" s="2" t="s">
        <v>15</v>
      </c>
      <c r="M5" s="2" t="s">
        <v>16</v>
      </c>
    </row>
    <row r="6" spans="1:14" s="1" customFormat="1" ht="28.5" customHeight="1" x14ac:dyDescent="0.3">
      <c r="A6" s="4" t="s">
        <v>17</v>
      </c>
      <c r="B6" s="5" t="s">
        <v>18</v>
      </c>
      <c r="C6" s="4" t="s">
        <v>19</v>
      </c>
      <c r="D6" s="4" t="s">
        <v>20</v>
      </c>
      <c r="E6" s="4" t="s">
        <v>21</v>
      </c>
      <c r="F6" s="4" t="s">
        <v>22</v>
      </c>
      <c r="G6" s="4" t="s">
        <v>23</v>
      </c>
      <c r="H6" s="4" t="s">
        <v>24</v>
      </c>
      <c r="I6" s="4" t="s">
        <v>25</v>
      </c>
      <c r="J6" s="4" t="s">
        <v>26</v>
      </c>
      <c r="K6" s="4" t="s">
        <v>27</v>
      </c>
      <c r="L6" s="4" t="s">
        <v>28</v>
      </c>
      <c r="M6" s="4" t="s">
        <v>29</v>
      </c>
    </row>
    <row r="7" spans="1:14" s="1" customFormat="1" ht="28.5" customHeight="1" x14ac:dyDescent="0.3">
      <c r="A7" s="4" t="s">
        <v>30</v>
      </c>
      <c r="B7" s="5" t="s">
        <v>31</v>
      </c>
      <c r="C7" s="4" t="s">
        <v>19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34</v>
      </c>
      <c r="M7" s="4" t="s">
        <v>40</v>
      </c>
    </row>
    <row r="8" spans="1:14" s="10" customFormat="1" ht="21" customHeight="1" x14ac:dyDescent="0.3">
      <c r="A8" s="6"/>
      <c r="B8" s="7" t="s">
        <v>41</v>
      </c>
      <c r="C8" s="7"/>
      <c r="D8" s="8">
        <f>D6+D7</f>
        <v>275</v>
      </c>
      <c r="E8" s="9">
        <f t="shared" ref="E8:M8" si="0">E6+E7</f>
        <v>5.4</v>
      </c>
      <c r="F8" s="9">
        <f t="shared" si="0"/>
        <v>6.1</v>
      </c>
      <c r="G8" s="9">
        <f t="shared" si="0"/>
        <v>36.299999999999997</v>
      </c>
      <c r="H8" s="9">
        <f t="shared" si="0"/>
        <v>227</v>
      </c>
      <c r="I8" s="9">
        <f t="shared" si="0"/>
        <v>31.54</v>
      </c>
      <c r="J8" s="9">
        <f t="shared" si="0"/>
        <v>12.84</v>
      </c>
      <c r="K8" s="9">
        <f t="shared" si="0"/>
        <v>0.85000000000000009</v>
      </c>
      <c r="L8" s="9">
        <f t="shared" si="0"/>
        <v>0.11</v>
      </c>
      <c r="M8" s="9">
        <f t="shared" si="0"/>
        <v>3.5700000000000003</v>
      </c>
    </row>
    <row r="9" spans="1:14" s="1" customFormat="1" ht="19.5" customHeight="1" x14ac:dyDescent="0.3">
      <c r="A9" s="39" t="s">
        <v>42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1"/>
    </row>
    <row r="10" spans="1:14" s="1" customFormat="1" ht="28.5" customHeight="1" x14ac:dyDescent="0.3">
      <c r="A10" s="4" t="s">
        <v>43</v>
      </c>
      <c r="B10" s="5" t="s">
        <v>44</v>
      </c>
      <c r="C10" s="4" t="s">
        <v>19</v>
      </c>
      <c r="D10" s="4" t="s">
        <v>45</v>
      </c>
      <c r="E10" s="4" t="s">
        <v>46</v>
      </c>
      <c r="F10" s="4" t="s">
        <v>47</v>
      </c>
      <c r="G10" s="4" t="s">
        <v>48</v>
      </c>
      <c r="H10" s="4" t="s">
        <v>49</v>
      </c>
      <c r="I10" s="4" t="s">
        <v>50</v>
      </c>
      <c r="J10" s="4" t="s">
        <v>51</v>
      </c>
      <c r="K10" s="4" t="s">
        <v>52</v>
      </c>
      <c r="L10" s="4" t="s">
        <v>53</v>
      </c>
      <c r="M10" s="4" t="s">
        <v>54</v>
      </c>
    </row>
    <row r="11" spans="1:14" s="1" customFormat="1" ht="23.4" customHeight="1" x14ac:dyDescent="0.3">
      <c r="A11" s="4" t="s">
        <v>55</v>
      </c>
      <c r="B11" s="5" t="s">
        <v>56</v>
      </c>
      <c r="C11" s="4" t="s">
        <v>19</v>
      </c>
      <c r="D11" s="4" t="s">
        <v>57</v>
      </c>
      <c r="E11" s="4" t="s">
        <v>58</v>
      </c>
      <c r="F11" s="4" t="s">
        <v>59</v>
      </c>
      <c r="G11" s="4" t="s">
        <v>60</v>
      </c>
      <c r="H11" s="4" t="s">
        <v>61</v>
      </c>
      <c r="I11" s="4" t="s">
        <v>62</v>
      </c>
      <c r="J11" s="4" t="s">
        <v>63</v>
      </c>
      <c r="K11" s="4" t="s">
        <v>64</v>
      </c>
      <c r="L11" s="4" t="s">
        <v>65</v>
      </c>
      <c r="M11" s="4" t="s">
        <v>66</v>
      </c>
    </row>
    <row r="12" spans="1:14" s="1" customFormat="1" ht="22.2" customHeight="1" x14ac:dyDescent="0.3">
      <c r="A12" s="4" t="s">
        <v>67</v>
      </c>
      <c r="B12" s="5" t="s">
        <v>68</v>
      </c>
      <c r="C12" s="4" t="s">
        <v>19</v>
      </c>
      <c r="D12" s="4" t="s">
        <v>69</v>
      </c>
      <c r="E12" s="4" t="s">
        <v>70</v>
      </c>
      <c r="F12" s="4" t="s">
        <v>71</v>
      </c>
      <c r="G12" s="4" t="s">
        <v>72</v>
      </c>
      <c r="H12" s="4" t="s">
        <v>73</v>
      </c>
      <c r="I12" s="4" t="s">
        <v>74</v>
      </c>
      <c r="J12" s="4" t="s">
        <v>75</v>
      </c>
      <c r="K12" s="4" t="s">
        <v>76</v>
      </c>
      <c r="L12" s="4" t="s">
        <v>77</v>
      </c>
      <c r="M12" s="4" t="s">
        <v>78</v>
      </c>
    </row>
    <row r="13" spans="1:14" s="1" customFormat="1" ht="28.5" customHeight="1" x14ac:dyDescent="0.3">
      <c r="A13" s="4" t="s">
        <v>79</v>
      </c>
      <c r="B13" s="5" t="s">
        <v>80</v>
      </c>
      <c r="C13" s="4" t="s">
        <v>19</v>
      </c>
      <c r="D13" s="4" t="s">
        <v>81</v>
      </c>
      <c r="E13" s="4" t="s">
        <v>59</v>
      </c>
      <c r="F13" s="4" t="s">
        <v>82</v>
      </c>
      <c r="G13" s="4" t="s">
        <v>83</v>
      </c>
      <c r="H13" s="4" t="s">
        <v>84</v>
      </c>
      <c r="I13" s="4" t="s">
        <v>85</v>
      </c>
      <c r="J13" s="4" t="s">
        <v>86</v>
      </c>
      <c r="K13" s="4" t="s">
        <v>87</v>
      </c>
      <c r="L13" s="4" t="s">
        <v>65</v>
      </c>
      <c r="M13" s="4" t="s">
        <v>88</v>
      </c>
    </row>
    <row r="14" spans="1:14" s="1" customFormat="1" ht="21" customHeight="1" x14ac:dyDescent="0.3">
      <c r="A14" s="4" t="s">
        <v>89</v>
      </c>
      <c r="B14" s="5" t="s">
        <v>90</v>
      </c>
      <c r="C14" s="4" t="s">
        <v>19</v>
      </c>
      <c r="D14" s="4" t="s">
        <v>32</v>
      </c>
      <c r="E14" s="4" t="s">
        <v>33</v>
      </c>
      <c r="F14" s="4" t="s">
        <v>91</v>
      </c>
      <c r="G14" s="4" t="s">
        <v>92</v>
      </c>
      <c r="H14" s="4" t="s">
        <v>93</v>
      </c>
      <c r="I14" s="4" t="s">
        <v>94</v>
      </c>
      <c r="J14" s="4" t="s">
        <v>95</v>
      </c>
      <c r="K14" s="4" t="s">
        <v>96</v>
      </c>
      <c r="L14" s="4" t="s">
        <v>97</v>
      </c>
      <c r="M14" s="4" t="s">
        <v>98</v>
      </c>
    </row>
    <row r="15" spans="1:14" s="1" customFormat="1" ht="21.6" customHeight="1" x14ac:dyDescent="0.3">
      <c r="A15" s="4" t="s">
        <v>99</v>
      </c>
      <c r="B15" s="5" t="s">
        <v>100</v>
      </c>
      <c r="C15" s="4" t="s">
        <v>19</v>
      </c>
      <c r="D15" s="4" t="s">
        <v>101</v>
      </c>
      <c r="E15" s="4" t="s">
        <v>102</v>
      </c>
      <c r="F15" s="11" t="s">
        <v>96</v>
      </c>
      <c r="G15" s="11" t="s">
        <v>103</v>
      </c>
      <c r="H15" s="11" t="s">
        <v>104</v>
      </c>
      <c r="I15" s="4" t="s">
        <v>105</v>
      </c>
      <c r="J15" s="4" t="s">
        <v>59</v>
      </c>
      <c r="K15" s="4" t="s">
        <v>53</v>
      </c>
      <c r="L15" s="4" t="s">
        <v>97</v>
      </c>
      <c r="M15" s="4" t="s">
        <v>34</v>
      </c>
    </row>
    <row r="16" spans="1:14" s="10" customFormat="1" ht="21" customHeight="1" x14ac:dyDescent="0.3">
      <c r="A16" s="6"/>
      <c r="B16" s="7" t="s">
        <v>41</v>
      </c>
      <c r="C16" s="6"/>
      <c r="D16" s="6" t="s">
        <v>106</v>
      </c>
      <c r="E16" s="9">
        <f>E10+E11+E12+E13+E14+E15</f>
        <v>25.9</v>
      </c>
      <c r="F16" s="9">
        <f t="shared" ref="F16:M16" si="1">F10+F11+F12+F13+F14+F15</f>
        <v>19.400000000000002</v>
      </c>
      <c r="G16" s="9">
        <f t="shared" si="1"/>
        <v>112.4</v>
      </c>
      <c r="H16" s="9">
        <f t="shared" si="1"/>
        <v>632.1</v>
      </c>
      <c r="I16" s="9">
        <f t="shared" si="1"/>
        <v>111.78999999999999</v>
      </c>
      <c r="J16" s="9">
        <f t="shared" si="1"/>
        <v>77.489999999999995</v>
      </c>
      <c r="K16" s="9">
        <f t="shared" si="1"/>
        <v>4.9399999999999995</v>
      </c>
      <c r="L16" s="9">
        <f t="shared" si="1"/>
        <v>0.72</v>
      </c>
      <c r="M16" s="9">
        <f t="shared" si="1"/>
        <v>14.94</v>
      </c>
    </row>
    <row r="17" spans="2:13" s="34" customFormat="1" ht="13.8" x14ac:dyDescent="0.25">
      <c r="B17" s="33" t="s">
        <v>419</v>
      </c>
      <c r="D17" s="34">
        <v>1084</v>
      </c>
      <c r="E17" s="36">
        <f t="shared" ref="E17:J17" si="2">SUM(E16)+E8</f>
        <v>31.299999999999997</v>
      </c>
      <c r="F17" s="36">
        <f t="shared" si="2"/>
        <v>25.5</v>
      </c>
      <c r="G17" s="36">
        <f t="shared" si="2"/>
        <v>148.69999999999999</v>
      </c>
      <c r="H17" s="36">
        <f t="shared" si="2"/>
        <v>859.1</v>
      </c>
      <c r="I17" s="36">
        <f t="shared" si="2"/>
        <v>143.32999999999998</v>
      </c>
      <c r="J17" s="36">
        <f t="shared" si="2"/>
        <v>90.33</v>
      </c>
      <c r="K17" s="34">
        <v>5.8</v>
      </c>
      <c r="L17" s="34">
        <v>0.8</v>
      </c>
      <c r="M17" s="34">
        <v>18.5</v>
      </c>
    </row>
  </sheetData>
  <mergeCells count="9">
    <mergeCell ref="A9:M9"/>
    <mergeCell ref="A1:N1"/>
    <mergeCell ref="A2:N2"/>
    <mergeCell ref="A4:A5"/>
    <mergeCell ref="B4:B5"/>
    <mergeCell ref="C4:C5"/>
    <mergeCell ref="D4:D5"/>
    <mergeCell ref="E4:H4"/>
    <mergeCell ref="I4:M4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C17" sqref="C17"/>
    </sheetView>
  </sheetViews>
  <sheetFormatPr defaultRowHeight="14.4" x14ac:dyDescent="0.3"/>
  <cols>
    <col min="2" max="2" width="17.77734375" customWidth="1"/>
  </cols>
  <sheetData>
    <row r="1" spans="1:14" s="1" customFormat="1" ht="17.399999999999999" x14ac:dyDescent="0.3">
      <c r="A1" s="42" t="s">
        <v>107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s="1" customFormat="1" ht="13.8" x14ac:dyDescent="0.3"/>
    <row r="3" spans="1:14" s="1" customFormat="1" ht="13.8" x14ac:dyDescent="0.3">
      <c r="A3" s="43" t="s">
        <v>2</v>
      </c>
      <c r="B3" s="43" t="s">
        <v>3</v>
      </c>
      <c r="C3" s="45" t="s">
        <v>4</v>
      </c>
      <c r="D3" s="43" t="s">
        <v>5</v>
      </c>
      <c r="E3" s="47" t="s">
        <v>6</v>
      </c>
      <c r="F3" s="48"/>
      <c r="G3" s="48"/>
      <c r="H3" s="49"/>
      <c r="I3" s="47" t="s">
        <v>7</v>
      </c>
      <c r="J3" s="48"/>
      <c r="K3" s="48"/>
      <c r="L3" s="48"/>
      <c r="M3" s="49"/>
    </row>
    <row r="4" spans="1:14" s="1" customFormat="1" ht="27.6" x14ac:dyDescent="0.3">
      <c r="A4" s="44"/>
      <c r="B4" s="44"/>
      <c r="C4" s="46"/>
      <c r="D4" s="44"/>
      <c r="E4" s="2" t="s">
        <v>8</v>
      </c>
      <c r="F4" s="2" t="s">
        <v>9</v>
      </c>
      <c r="G4" s="2" t="s">
        <v>10</v>
      </c>
      <c r="H4" s="3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</row>
    <row r="5" spans="1:14" s="1" customFormat="1" ht="19.5" customHeight="1" x14ac:dyDescent="0.3">
      <c r="A5" s="39" t="s">
        <v>108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1"/>
    </row>
    <row r="6" spans="1:14" s="1" customFormat="1" ht="18" customHeight="1" x14ac:dyDescent="0.3">
      <c r="A6" s="5" t="s">
        <v>109</v>
      </c>
      <c r="B6" s="5" t="s">
        <v>110</v>
      </c>
      <c r="C6" s="4" t="s">
        <v>19</v>
      </c>
      <c r="D6" s="4" t="s">
        <v>111</v>
      </c>
      <c r="E6" s="4" t="s">
        <v>112</v>
      </c>
      <c r="F6" s="4" t="s">
        <v>113</v>
      </c>
      <c r="G6" s="4" t="s">
        <v>114</v>
      </c>
      <c r="H6" s="4" t="s">
        <v>115</v>
      </c>
      <c r="I6" s="4" t="s">
        <v>116</v>
      </c>
      <c r="J6" s="4" t="s">
        <v>34</v>
      </c>
      <c r="K6" s="4" t="s">
        <v>34</v>
      </c>
      <c r="L6" s="4" t="s">
        <v>34</v>
      </c>
      <c r="M6" s="4" t="s">
        <v>97</v>
      </c>
    </row>
    <row r="7" spans="1:14" s="1" customFormat="1" ht="29.4" customHeight="1" x14ac:dyDescent="0.3">
      <c r="A7" s="4" t="s">
        <v>117</v>
      </c>
      <c r="B7" s="5" t="s">
        <v>175</v>
      </c>
      <c r="C7" s="4" t="s">
        <v>19</v>
      </c>
      <c r="D7" s="4" t="s">
        <v>32</v>
      </c>
      <c r="E7" s="4" t="s">
        <v>119</v>
      </c>
      <c r="F7" s="4" t="s">
        <v>120</v>
      </c>
      <c r="G7" s="4" t="s">
        <v>121</v>
      </c>
      <c r="H7" s="4" t="s">
        <v>122</v>
      </c>
      <c r="I7" s="4" t="s">
        <v>123</v>
      </c>
      <c r="J7" s="4" t="s">
        <v>124</v>
      </c>
      <c r="K7" s="4" t="s">
        <v>125</v>
      </c>
      <c r="L7" s="4" t="s">
        <v>126</v>
      </c>
      <c r="M7" s="4" t="s">
        <v>127</v>
      </c>
    </row>
    <row r="8" spans="1:14" s="10" customFormat="1" ht="21" customHeight="1" x14ac:dyDescent="0.3">
      <c r="A8" s="6"/>
      <c r="B8" s="7" t="s">
        <v>41</v>
      </c>
      <c r="C8" s="7"/>
      <c r="D8" s="8">
        <f>D6+D7</f>
        <v>240</v>
      </c>
      <c r="E8" s="9">
        <f t="shared" ref="E8:M8" si="0">E6+E7</f>
        <v>4.9000000000000004</v>
      </c>
      <c r="F8" s="9">
        <f t="shared" si="0"/>
        <v>13.8</v>
      </c>
      <c r="G8" s="9">
        <f t="shared" si="0"/>
        <v>34.9</v>
      </c>
      <c r="H8" s="9">
        <f t="shared" si="0"/>
        <v>214.8</v>
      </c>
      <c r="I8" s="9">
        <f t="shared" si="0"/>
        <v>113.57000000000001</v>
      </c>
      <c r="J8" s="9">
        <f t="shared" si="0"/>
        <v>26.97</v>
      </c>
      <c r="K8" s="9">
        <f t="shared" si="0"/>
        <v>0.88</v>
      </c>
      <c r="L8" s="9">
        <f t="shared" si="0"/>
        <v>0.16</v>
      </c>
      <c r="M8" s="9">
        <f t="shared" si="0"/>
        <v>0.53</v>
      </c>
    </row>
    <row r="9" spans="1:14" s="1" customFormat="1" ht="19.5" customHeight="1" x14ac:dyDescent="0.3">
      <c r="A9" s="39" t="s">
        <v>42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1"/>
    </row>
    <row r="10" spans="1:14" s="1" customFormat="1" ht="29.4" customHeight="1" x14ac:dyDescent="0.3">
      <c r="A10" s="4" t="s">
        <v>128</v>
      </c>
      <c r="B10" s="5" t="s">
        <v>129</v>
      </c>
      <c r="C10" s="4" t="s">
        <v>19</v>
      </c>
      <c r="D10" s="4" t="s">
        <v>45</v>
      </c>
      <c r="E10" s="4" t="s">
        <v>46</v>
      </c>
      <c r="F10" s="4" t="s">
        <v>91</v>
      </c>
      <c r="G10" s="4" t="s">
        <v>130</v>
      </c>
      <c r="H10" s="4" t="s">
        <v>131</v>
      </c>
      <c r="I10" s="4" t="s">
        <v>132</v>
      </c>
      <c r="J10" s="4" t="s">
        <v>133</v>
      </c>
      <c r="K10" s="4" t="s">
        <v>134</v>
      </c>
      <c r="L10" s="4" t="s">
        <v>53</v>
      </c>
      <c r="M10" s="4" t="s">
        <v>60</v>
      </c>
    </row>
    <row r="11" spans="1:14" s="1" customFormat="1" ht="41.4" customHeight="1" x14ac:dyDescent="0.3">
      <c r="A11" s="4" t="s">
        <v>135</v>
      </c>
      <c r="B11" s="14" t="s">
        <v>136</v>
      </c>
      <c r="C11" s="4" t="s">
        <v>19</v>
      </c>
      <c r="D11" s="4" t="s">
        <v>137</v>
      </c>
      <c r="E11" s="4" t="s">
        <v>130</v>
      </c>
      <c r="F11" s="4" t="s">
        <v>138</v>
      </c>
      <c r="G11" s="4" t="s">
        <v>139</v>
      </c>
      <c r="H11" s="4" t="s">
        <v>140</v>
      </c>
      <c r="I11" s="4" t="s">
        <v>141</v>
      </c>
      <c r="J11" s="4" t="s">
        <v>142</v>
      </c>
      <c r="K11" s="4" t="s">
        <v>143</v>
      </c>
      <c r="L11" s="4" t="s">
        <v>144</v>
      </c>
      <c r="M11" s="4" t="s">
        <v>145</v>
      </c>
    </row>
    <row r="12" spans="1:14" s="1" customFormat="1" ht="28.5" customHeight="1" x14ac:dyDescent="0.3">
      <c r="A12" s="5" t="s">
        <v>146</v>
      </c>
      <c r="B12" s="5" t="s">
        <v>147</v>
      </c>
      <c r="C12" s="4" t="s">
        <v>19</v>
      </c>
      <c r="D12" s="15" t="s">
        <v>148</v>
      </c>
      <c r="E12" s="4" t="s">
        <v>149</v>
      </c>
      <c r="F12" s="4" t="s">
        <v>150</v>
      </c>
      <c r="G12" s="4" t="s">
        <v>151</v>
      </c>
      <c r="H12" s="4" t="s">
        <v>152</v>
      </c>
      <c r="I12" s="4" t="s">
        <v>153</v>
      </c>
      <c r="J12" s="4" t="s">
        <v>154</v>
      </c>
      <c r="K12" s="4" t="s">
        <v>155</v>
      </c>
      <c r="L12" s="4" t="s">
        <v>156</v>
      </c>
      <c r="M12" s="4" t="s">
        <v>112</v>
      </c>
    </row>
    <row r="13" spans="1:14" s="1" customFormat="1" ht="28.5" customHeight="1" x14ac:dyDescent="0.3">
      <c r="A13" s="5" t="s">
        <v>157</v>
      </c>
      <c r="B13" s="5" t="s">
        <v>158</v>
      </c>
      <c r="C13" s="4" t="s">
        <v>19</v>
      </c>
      <c r="D13" s="4" t="s">
        <v>159</v>
      </c>
      <c r="E13" s="4" t="s">
        <v>160</v>
      </c>
      <c r="F13" s="4" t="s">
        <v>150</v>
      </c>
      <c r="G13" s="4" t="s">
        <v>161</v>
      </c>
      <c r="H13" s="4" t="s">
        <v>162</v>
      </c>
      <c r="I13" s="4" t="s">
        <v>163</v>
      </c>
      <c r="J13" s="4" t="s">
        <v>164</v>
      </c>
      <c r="K13" s="4" t="s">
        <v>125</v>
      </c>
      <c r="L13" s="4" t="s">
        <v>165</v>
      </c>
      <c r="M13" s="4" t="s">
        <v>34</v>
      </c>
    </row>
    <row r="14" spans="1:14" s="1" customFormat="1" ht="21" customHeight="1" x14ac:dyDescent="0.3">
      <c r="A14" s="4" t="s">
        <v>166</v>
      </c>
      <c r="B14" s="5" t="s">
        <v>167</v>
      </c>
      <c r="C14" s="4" t="s">
        <v>19</v>
      </c>
      <c r="D14" s="4" t="s">
        <v>32</v>
      </c>
      <c r="E14" s="4" t="s">
        <v>168</v>
      </c>
      <c r="F14" s="4" t="s">
        <v>91</v>
      </c>
      <c r="G14" s="4" t="s">
        <v>169</v>
      </c>
      <c r="H14" s="4" t="s">
        <v>170</v>
      </c>
      <c r="I14" s="4" t="s">
        <v>171</v>
      </c>
      <c r="J14" s="4" t="s">
        <v>172</v>
      </c>
      <c r="K14" s="4" t="s">
        <v>173</v>
      </c>
      <c r="L14" s="4" t="s">
        <v>39</v>
      </c>
      <c r="M14" s="4" t="s">
        <v>28</v>
      </c>
    </row>
    <row r="15" spans="1:14" s="1" customFormat="1" ht="20.399999999999999" customHeight="1" x14ac:dyDescent="0.3">
      <c r="A15" s="4" t="s">
        <v>99</v>
      </c>
      <c r="B15" s="5" t="s">
        <v>100</v>
      </c>
      <c r="C15" s="4" t="s">
        <v>19</v>
      </c>
      <c r="D15" s="4" t="s">
        <v>101</v>
      </c>
      <c r="E15" s="4" t="s">
        <v>102</v>
      </c>
      <c r="F15" s="11" t="s">
        <v>96</v>
      </c>
      <c r="G15" s="11" t="s">
        <v>103</v>
      </c>
      <c r="H15" s="11" t="s">
        <v>104</v>
      </c>
      <c r="I15" s="4" t="s">
        <v>105</v>
      </c>
      <c r="J15" s="4" t="s">
        <v>59</v>
      </c>
      <c r="K15" s="4" t="s">
        <v>53</v>
      </c>
      <c r="L15" s="4" t="s">
        <v>97</v>
      </c>
      <c r="M15" s="4" t="s">
        <v>34</v>
      </c>
    </row>
    <row r="16" spans="1:14" s="10" customFormat="1" ht="21" customHeight="1" x14ac:dyDescent="0.3">
      <c r="A16" s="7"/>
      <c r="B16" s="7" t="s">
        <v>41</v>
      </c>
      <c r="C16" s="6"/>
      <c r="D16" s="6" t="s">
        <v>174</v>
      </c>
      <c r="E16" s="9">
        <f>E10+E11+E12+E13+E14+E15</f>
        <v>21.2</v>
      </c>
      <c r="F16" s="9">
        <f t="shared" ref="F16:M16" si="1">F10+F11+F12+F13+F14+F15</f>
        <v>16.399999999999999</v>
      </c>
      <c r="G16" s="9">
        <f t="shared" si="1"/>
        <v>109.30000000000001</v>
      </c>
      <c r="H16" s="9">
        <f t="shared" si="1"/>
        <v>674.1</v>
      </c>
      <c r="I16" s="9">
        <f t="shared" si="1"/>
        <v>108.33</v>
      </c>
      <c r="J16" s="9">
        <f t="shared" si="1"/>
        <v>60.169999999999995</v>
      </c>
      <c r="K16" s="9">
        <f t="shared" si="1"/>
        <v>3.47</v>
      </c>
      <c r="L16" s="9">
        <f t="shared" si="1"/>
        <v>0.33</v>
      </c>
      <c r="M16" s="9">
        <f t="shared" si="1"/>
        <v>20.46</v>
      </c>
    </row>
    <row r="17" spans="2:13" s="34" customFormat="1" ht="13.8" x14ac:dyDescent="0.25">
      <c r="B17" s="33" t="s">
        <v>419</v>
      </c>
      <c r="D17" s="34">
        <v>1043</v>
      </c>
      <c r="E17" s="34">
        <v>26.1</v>
      </c>
      <c r="F17" s="36">
        <f>SUM(F16)+F8</f>
        <v>30.2</v>
      </c>
      <c r="G17" s="36">
        <f>SUM(G16)+G8</f>
        <v>144.20000000000002</v>
      </c>
      <c r="H17" s="36">
        <f>SUM(H16)+H8</f>
        <v>888.90000000000009</v>
      </c>
      <c r="I17" s="36">
        <f>SUM(I16)+I8</f>
        <v>221.9</v>
      </c>
      <c r="J17" s="36">
        <f>SUM(J16)+J8</f>
        <v>87.139999999999986</v>
      </c>
      <c r="K17" s="34">
        <v>4.4000000000000004</v>
      </c>
      <c r="L17" s="34">
        <v>0.5</v>
      </c>
      <c r="M17" s="34">
        <v>21</v>
      </c>
    </row>
  </sheetData>
  <mergeCells count="9">
    <mergeCell ref="A5:M5"/>
    <mergeCell ref="A9:M9"/>
    <mergeCell ref="A1:N1"/>
    <mergeCell ref="A3:A4"/>
    <mergeCell ref="B3:B4"/>
    <mergeCell ref="C3:C4"/>
    <mergeCell ref="D3:D4"/>
    <mergeCell ref="E3:H3"/>
    <mergeCell ref="I3:M3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C16" sqref="C16"/>
    </sheetView>
  </sheetViews>
  <sheetFormatPr defaultRowHeight="14.4" x14ac:dyDescent="0.3"/>
  <cols>
    <col min="2" max="2" width="19.77734375" customWidth="1"/>
  </cols>
  <sheetData>
    <row r="1" spans="1:14" s="1" customFormat="1" ht="17.399999999999999" x14ac:dyDescent="0.3">
      <c r="A1" s="42" t="s">
        <v>176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s="1" customFormat="1" ht="13.8" x14ac:dyDescent="0.3"/>
    <row r="3" spans="1:14" s="1" customFormat="1" ht="13.8" x14ac:dyDescent="0.3">
      <c r="A3" s="43" t="s">
        <v>2</v>
      </c>
      <c r="B3" s="43" t="s">
        <v>3</v>
      </c>
      <c r="C3" s="45" t="s">
        <v>4</v>
      </c>
      <c r="D3" s="43" t="s">
        <v>5</v>
      </c>
      <c r="E3" s="47" t="s">
        <v>6</v>
      </c>
      <c r="F3" s="48"/>
      <c r="G3" s="48"/>
      <c r="H3" s="49"/>
      <c r="I3" s="47" t="s">
        <v>7</v>
      </c>
      <c r="J3" s="48"/>
      <c r="K3" s="48"/>
      <c r="L3" s="48"/>
      <c r="M3" s="49"/>
    </row>
    <row r="4" spans="1:14" s="1" customFormat="1" ht="27.6" x14ac:dyDescent="0.3">
      <c r="A4" s="44"/>
      <c r="B4" s="44"/>
      <c r="C4" s="46"/>
      <c r="D4" s="44"/>
      <c r="E4" s="2" t="s">
        <v>8</v>
      </c>
      <c r="F4" s="2" t="s">
        <v>9</v>
      </c>
      <c r="G4" s="2" t="s">
        <v>10</v>
      </c>
      <c r="H4" s="3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</row>
    <row r="5" spans="1:14" s="1" customFormat="1" ht="19.2" customHeight="1" x14ac:dyDescent="0.3">
      <c r="A5" s="39" t="s">
        <v>108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1"/>
    </row>
    <row r="6" spans="1:14" s="1" customFormat="1" ht="19.2" customHeight="1" x14ac:dyDescent="0.3">
      <c r="A6" s="4" t="s">
        <v>177</v>
      </c>
      <c r="B6" s="5" t="s">
        <v>178</v>
      </c>
      <c r="C6" s="4" t="s">
        <v>19</v>
      </c>
      <c r="D6" s="4" t="s">
        <v>55</v>
      </c>
      <c r="E6" s="4" t="s">
        <v>151</v>
      </c>
      <c r="F6" s="4" t="s">
        <v>179</v>
      </c>
      <c r="G6" s="4" t="s">
        <v>180</v>
      </c>
      <c r="H6" s="4" t="s">
        <v>181</v>
      </c>
      <c r="I6" s="4" t="s">
        <v>182</v>
      </c>
      <c r="J6" s="4" t="s">
        <v>183</v>
      </c>
      <c r="K6" s="4" t="s">
        <v>184</v>
      </c>
      <c r="L6" s="4" t="s">
        <v>185</v>
      </c>
      <c r="M6" s="4" t="s">
        <v>34</v>
      </c>
    </row>
    <row r="7" spans="1:14" s="1" customFormat="1" ht="19.2" customHeight="1" x14ac:dyDescent="0.3">
      <c r="A7" s="4" t="s">
        <v>186</v>
      </c>
      <c r="B7" s="5" t="s">
        <v>187</v>
      </c>
      <c r="C7" s="4" t="s">
        <v>19</v>
      </c>
      <c r="D7" s="4" t="s">
        <v>32</v>
      </c>
      <c r="E7" s="4" t="s">
        <v>188</v>
      </c>
      <c r="F7" s="4" t="s">
        <v>189</v>
      </c>
      <c r="G7" s="4" t="s">
        <v>190</v>
      </c>
      <c r="H7" s="4" t="s">
        <v>61</v>
      </c>
      <c r="I7" s="4" t="s">
        <v>191</v>
      </c>
      <c r="J7" s="4" t="s">
        <v>192</v>
      </c>
      <c r="K7" s="4" t="s">
        <v>193</v>
      </c>
      <c r="L7" s="4" t="s">
        <v>39</v>
      </c>
      <c r="M7" s="4" t="s">
        <v>194</v>
      </c>
    </row>
    <row r="8" spans="1:14" s="10" customFormat="1" ht="19.2" customHeight="1" x14ac:dyDescent="0.3">
      <c r="A8" s="6"/>
      <c r="B8" s="7" t="s">
        <v>41</v>
      </c>
      <c r="C8" s="7"/>
      <c r="D8" s="8">
        <f>D6+D7</f>
        <v>270</v>
      </c>
      <c r="E8" s="9">
        <f>E6+E7</f>
        <v>10.4</v>
      </c>
      <c r="F8" s="9">
        <f t="shared" ref="F8:M8" si="0">F6+F7</f>
        <v>10.199999999999999</v>
      </c>
      <c r="G8" s="9">
        <f t="shared" si="0"/>
        <v>37.200000000000003</v>
      </c>
      <c r="H8" s="9">
        <f t="shared" si="0"/>
        <v>286</v>
      </c>
      <c r="I8" s="9">
        <f t="shared" si="0"/>
        <v>232.39</v>
      </c>
      <c r="J8" s="9">
        <f t="shared" si="0"/>
        <v>32.19</v>
      </c>
      <c r="K8" s="9">
        <f t="shared" si="0"/>
        <v>0.72</v>
      </c>
      <c r="L8" s="9">
        <f t="shared" si="0"/>
        <v>0.15</v>
      </c>
      <c r="M8" s="9">
        <f t="shared" si="0"/>
        <v>1.0900000000000001</v>
      </c>
    </row>
    <row r="9" spans="1:14" s="1" customFormat="1" ht="19.2" customHeight="1" x14ac:dyDescent="0.3">
      <c r="A9" s="39" t="s">
        <v>42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1"/>
    </row>
    <row r="10" spans="1:14" s="1" customFormat="1" ht="28.8" customHeight="1" x14ac:dyDescent="0.3">
      <c r="A10" s="5" t="s">
        <v>195</v>
      </c>
      <c r="B10" s="5" t="s">
        <v>196</v>
      </c>
      <c r="C10" s="4" t="s">
        <v>19</v>
      </c>
      <c r="D10" s="4" t="s">
        <v>45</v>
      </c>
      <c r="E10" s="4" t="s">
        <v>168</v>
      </c>
      <c r="F10" s="4" t="s">
        <v>102</v>
      </c>
      <c r="G10" s="4" t="s">
        <v>197</v>
      </c>
      <c r="H10" s="4" t="s">
        <v>36</v>
      </c>
      <c r="I10" s="4" t="s">
        <v>190</v>
      </c>
      <c r="J10" s="4" t="s">
        <v>198</v>
      </c>
      <c r="K10" s="4" t="s">
        <v>199</v>
      </c>
      <c r="L10" s="4" t="s">
        <v>156</v>
      </c>
      <c r="M10" s="4" t="s">
        <v>200</v>
      </c>
    </row>
    <row r="11" spans="1:14" s="1" customFormat="1" ht="27" customHeight="1" x14ac:dyDescent="0.3">
      <c r="A11" s="4" t="s">
        <v>201</v>
      </c>
      <c r="B11" s="14" t="s">
        <v>202</v>
      </c>
      <c r="C11" s="4" t="s">
        <v>19</v>
      </c>
      <c r="D11" s="4" t="s">
        <v>203</v>
      </c>
      <c r="E11" s="4" t="s">
        <v>204</v>
      </c>
      <c r="F11" s="4" t="s">
        <v>151</v>
      </c>
      <c r="G11" s="4" t="s">
        <v>205</v>
      </c>
      <c r="H11" s="4" t="s">
        <v>206</v>
      </c>
      <c r="I11" s="4" t="s">
        <v>207</v>
      </c>
      <c r="J11" s="4" t="s">
        <v>208</v>
      </c>
      <c r="K11" s="4" t="s">
        <v>209</v>
      </c>
      <c r="L11" s="4" t="s">
        <v>165</v>
      </c>
      <c r="M11" s="4" t="s">
        <v>210</v>
      </c>
    </row>
    <row r="12" spans="1:14" s="1" customFormat="1" ht="41.4" customHeight="1" x14ac:dyDescent="0.3">
      <c r="A12" s="4" t="s">
        <v>211</v>
      </c>
      <c r="B12" s="5" t="s">
        <v>212</v>
      </c>
      <c r="C12" s="4" t="s">
        <v>19</v>
      </c>
      <c r="D12" s="16" t="s">
        <v>213</v>
      </c>
      <c r="E12" s="4" t="s">
        <v>214</v>
      </c>
      <c r="F12" s="4" t="s">
        <v>215</v>
      </c>
      <c r="G12" s="4" t="s">
        <v>216</v>
      </c>
      <c r="H12" s="4" t="s">
        <v>217</v>
      </c>
      <c r="I12" s="4" t="s">
        <v>218</v>
      </c>
      <c r="J12" s="4" t="s">
        <v>219</v>
      </c>
      <c r="K12" s="4" t="s">
        <v>220</v>
      </c>
      <c r="L12" s="4" t="s">
        <v>221</v>
      </c>
      <c r="M12" s="4" t="s">
        <v>222</v>
      </c>
    </row>
    <row r="13" spans="1:14" s="1" customFormat="1" ht="25.8" customHeight="1" x14ac:dyDescent="0.3">
      <c r="A13" s="4" t="s">
        <v>223</v>
      </c>
      <c r="B13" s="5" t="s">
        <v>224</v>
      </c>
      <c r="C13" s="4" t="s">
        <v>19</v>
      </c>
      <c r="D13" s="4" t="s">
        <v>32</v>
      </c>
      <c r="E13" s="4" t="s">
        <v>168</v>
      </c>
      <c r="F13" s="4" t="s">
        <v>91</v>
      </c>
      <c r="G13" s="4" t="s">
        <v>215</v>
      </c>
      <c r="H13" s="4" t="s">
        <v>225</v>
      </c>
      <c r="I13" s="4" t="s">
        <v>226</v>
      </c>
      <c r="J13" s="4" t="s">
        <v>227</v>
      </c>
      <c r="K13" s="4" t="s">
        <v>228</v>
      </c>
      <c r="L13" s="4" t="s">
        <v>229</v>
      </c>
      <c r="M13" s="4" t="s">
        <v>230</v>
      </c>
    </row>
    <row r="14" spans="1:14" s="1" customFormat="1" ht="19.2" customHeight="1" x14ac:dyDescent="0.3">
      <c r="A14" s="4" t="s">
        <v>99</v>
      </c>
      <c r="B14" s="5" t="s">
        <v>100</v>
      </c>
      <c r="C14" s="4" t="s">
        <v>19</v>
      </c>
      <c r="D14" s="4" t="s">
        <v>101</v>
      </c>
      <c r="E14" s="4" t="s">
        <v>102</v>
      </c>
      <c r="F14" s="11" t="s">
        <v>96</v>
      </c>
      <c r="G14" s="11" t="s">
        <v>103</v>
      </c>
      <c r="H14" s="11" t="s">
        <v>104</v>
      </c>
      <c r="I14" s="4" t="s">
        <v>105</v>
      </c>
      <c r="J14" s="4" t="s">
        <v>59</v>
      </c>
      <c r="K14" s="4" t="s">
        <v>53</v>
      </c>
      <c r="L14" s="4" t="s">
        <v>97</v>
      </c>
      <c r="M14" s="4" t="s">
        <v>34</v>
      </c>
    </row>
    <row r="15" spans="1:14" s="10" customFormat="1" ht="19.2" customHeight="1" x14ac:dyDescent="0.3">
      <c r="A15" s="7"/>
      <c r="B15" s="7" t="s">
        <v>41</v>
      </c>
      <c r="C15" s="6"/>
      <c r="D15" s="6" t="s">
        <v>231</v>
      </c>
      <c r="E15" s="9">
        <f>E10+E11+E12+E13+E14</f>
        <v>23.599999999999998</v>
      </c>
      <c r="F15" s="9">
        <f t="shared" ref="F15:M15" si="1">F10+F11+F12+F13+F14</f>
        <v>25.8</v>
      </c>
      <c r="G15" s="9">
        <f t="shared" si="1"/>
        <v>78</v>
      </c>
      <c r="H15" s="9">
        <f t="shared" si="1"/>
        <v>650.1</v>
      </c>
      <c r="I15" s="9">
        <f t="shared" si="1"/>
        <v>108.8</v>
      </c>
      <c r="J15" s="9">
        <f t="shared" si="1"/>
        <v>89.580000000000013</v>
      </c>
      <c r="K15" s="9">
        <f t="shared" si="1"/>
        <v>3.5569999999999999</v>
      </c>
      <c r="L15" s="9">
        <f t="shared" si="1"/>
        <v>0.41000000000000003</v>
      </c>
      <c r="M15" s="9">
        <f t="shared" si="1"/>
        <v>27.18</v>
      </c>
    </row>
    <row r="16" spans="1:14" s="34" customFormat="1" ht="13.8" x14ac:dyDescent="0.25">
      <c r="B16" s="33" t="s">
        <v>419</v>
      </c>
      <c r="D16" s="34">
        <v>1040</v>
      </c>
      <c r="E16" s="36">
        <f t="shared" ref="E16:J16" si="2">SUM(E15)+E8</f>
        <v>34</v>
      </c>
      <c r="F16" s="36">
        <f t="shared" si="2"/>
        <v>36</v>
      </c>
      <c r="G16" s="36">
        <f t="shared" si="2"/>
        <v>115.2</v>
      </c>
      <c r="H16" s="36">
        <f t="shared" si="2"/>
        <v>936.1</v>
      </c>
      <c r="I16" s="36">
        <f t="shared" si="2"/>
        <v>341.19</v>
      </c>
      <c r="J16" s="36">
        <f t="shared" si="2"/>
        <v>121.77000000000001</v>
      </c>
      <c r="K16" s="34">
        <v>4.3</v>
      </c>
      <c r="L16" s="34">
        <v>0.6</v>
      </c>
      <c r="M16" s="34">
        <v>28.3</v>
      </c>
    </row>
  </sheetData>
  <mergeCells count="9">
    <mergeCell ref="A5:M5"/>
    <mergeCell ref="A9:M9"/>
    <mergeCell ref="A1:N1"/>
    <mergeCell ref="A3:A4"/>
    <mergeCell ref="B3:B4"/>
    <mergeCell ref="C3:C4"/>
    <mergeCell ref="D3:D4"/>
    <mergeCell ref="E3:H3"/>
    <mergeCell ref="I3:M3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C17" sqref="C17"/>
    </sheetView>
  </sheetViews>
  <sheetFormatPr defaultRowHeight="14.4" x14ac:dyDescent="0.3"/>
  <cols>
    <col min="2" max="2" width="23" customWidth="1"/>
  </cols>
  <sheetData>
    <row r="1" spans="1:14" s="17" customFormat="1" ht="17.399999999999999" x14ac:dyDescent="0.3">
      <c r="A1" s="53" t="s">
        <v>232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s="17" customFormat="1" ht="13.8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17" customFormat="1" ht="13.8" x14ac:dyDescent="0.3">
      <c r="A3" s="54" t="s">
        <v>2</v>
      </c>
      <c r="B3" s="54" t="s">
        <v>3</v>
      </c>
      <c r="C3" s="56" t="s">
        <v>4</v>
      </c>
      <c r="D3" s="54" t="s">
        <v>5</v>
      </c>
      <c r="E3" s="58" t="s">
        <v>6</v>
      </c>
      <c r="F3" s="59"/>
      <c r="G3" s="59"/>
      <c r="H3" s="60"/>
      <c r="I3" s="58" t="s">
        <v>7</v>
      </c>
      <c r="J3" s="59"/>
      <c r="K3" s="59"/>
      <c r="L3" s="59"/>
      <c r="M3" s="60"/>
      <c r="N3" s="18"/>
    </row>
    <row r="4" spans="1:14" s="17" customFormat="1" ht="27.6" x14ac:dyDescent="0.3">
      <c r="A4" s="55"/>
      <c r="B4" s="55"/>
      <c r="C4" s="57"/>
      <c r="D4" s="55"/>
      <c r="E4" s="19" t="s">
        <v>8</v>
      </c>
      <c r="F4" s="19" t="s">
        <v>9</v>
      </c>
      <c r="G4" s="19" t="s">
        <v>10</v>
      </c>
      <c r="H4" s="20" t="s">
        <v>11</v>
      </c>
      <c r="I4" s="19" t="s">
        <v>12</v>
      </c>
      <c r="J4" s="19" t="s">
        <v>13</v>
      </c>
      <c r="K4" s="19" t="s">
        <v>14</v>
      </c>
      <c r="L4" s="19" t="s">
        <v>15</v>
      </c>
      <c r="M4" s="19" t="s">
        <v>16</v>
      </c>
      <c r="N4" s="18"/>
    </row>
    <row r="5" spans="1:14" s="17" customFormat="1" ht="19.5" customHeight="1" x14ac:dyDescent="0.3">
      <c r="A5" s="50" t="s">
        <v>108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2"/>
      <c r="N5" s="18"/>
    </row>
    <row r="6" spans="1:14" s="17" customFormat="1" ht="24" customHeight="1" x14ac:dyDescent="0.3">
      <c r="A6" s="5" t="s">
        <v>109</v>
      </c>
      <c r="B6" s="5" t="s">
        <v>233</v>
      </c>
      <c r="C6" s="4" t="s">
        <v>19</v>
      </c>
      <c r="D6" s="4" t="s">
        <v>111</v>
      </c>
      <c r="E6" s="4" t="s">
        <v>234</v>
      </c>
      <c r="F6" s="4" t="s">
        <v>151</v>
      </c>
      <c r="G6" s="4" t="s">
        <v>235</v>
      </c>
      <c r="H6" s="4" t="s">
        <v>236</v>
      </c>
      <c r="I6" s="4" t="s">
        <v>116</v>
      </c>
      <c r="J6" s="4" t="s">
        <v>34</v>
      </c>
      <c r="K6" s="4" t="s">
        <v>34</v>
      </c>
      <c r="L6" s="4" t="s">
        <v>34</v>
      </c>
      <c r="M6" s="4" t="s">
        <v>97</v>
      </c>
      <c r="N6" s="18"/>
    </row>
    <row r="7" spans="1:14" s="17" customFormat="1" ht="23.4" customHeight="1" x14ac:dyDescent="0.3">
      <c r="A7" s="5" t="s">
        <v>109</v>
      </c>
      <c r="B7" s="5" t="s">
        <v>237</v>
      </c>
      <c r="C7" s="4" t="s">
        <v>19</v>
      </c>
      <c r="D7" s="4" t="s">
        <v>32</v>
      </c>
      <c r="E7" s="4" t="s">
        <v>238</v>
      </c>
      <c r="F7" s="4" t="s">
        <v>33</v>
      </c>
      <c r="G7" s="4" t="s">
        <v>239</v>
      </c>
      <c r="H7" s="4" t="s">
        <v>240</v>
      </c>
      <c r="I7" s="4" t="s">
        <v>241</v>
      </c>
      <c r="J7" s="4" t="s">
        <v>242</v>
      </c>
      <c r="K7" s="4" t="s">
        <v>33</v>
      </c>
      <c r="L7" s="4" t="s">
        <v>34</v>
      </c>
      <c r="M7" s="4" t="s">
        <v>243</v>
      </c>
      <c r="N7" s="18"/>
    </row>
    <row r="8" spans="1:14" s="26" customFormat="1" ht="21" customHeight="1" x14ac:dyDescent="0.3">
      <c r="A8" s="21"/>
      <c r="B8" s="22" t="s">
        <v>41</v>
      </c>
      <c r="C8" s="22"/>
      <c r="D8" s="23">
        <f>D6+D7</f>
        <v>240</v>
      </c>
      <c r="E8" s="24">
        <f t="shared" ref="E8:M8" si="0">E6+E7</f>
        <v>2.2000000000000002</v>
      </c>
      <c r="F8" s="24">
        <f t="shared" si="0"/>
        <v>4.9000000000000004</v>
      </c>
      <c r="G8" s="24">
        <f t="shared" si="0"/>
        <v>16.2</v>
      </c>
      <c r="H8" s="24">
        <f t="shared" si="0"/>
        <v>143.30000000000001</v>
      </c>
      <c r="I8" s="24">
        <f t="shared" si="0"/>
        <v>17.2</v>
      </c>
      <c r="J8" s="24">
        <f t="shared" si="0"/>
        <v>0.4</v>
      </c>
      <c r="K8" s="24">
        <f t="shared" si="0"/>
        <v>0.2</v>
      </c>
      <c r="L8" s="24">
        <f t="shared" si="0"/>
        <v>0</v>
      </c>
      <c r="M8" s="24">
        <f t="shared" si="0"/>
        <v>6.01</v>
      </c>
      <c r="N8" s="25"/>
    </row>
    <row r="9" spans="1:14" s="17" customFormat="1" ht="19.5" customHeight="1" x14ac:dyDescent="0.3">
      <c r="A9" s="50" t="s">
        <v>42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2"/>
      <c r="N9" s="18"/>
    </row>
    <row r="10" spans="1:14" s="17" customFormat="1" ht="27.6" customHeight="1" x14ac:dyDescent="0.3">
      <c r="A10" s="4" t="s">
        <v>244</v>
      </c>
      <c r="B10" s="5" t="s">
        <v>245</v>
      </c>
      <c r="C10" s="4" t="s">
        <v>19</v>
      </c>
      <c r="D10" s="4" t="s">
        <v>45</v>
      </c>
      <c r="E10" s="4" t="s">
        <v>112</v>
      </c>
      <c r="F10" s="4" t="s">
        <v>246</v>
      </c>
      <c r="G10" s="4" t="s">
        <v>247</v>
      </c>
      <c r="H10" s="4" t="s">
        <v>248</v>
      </c>
      <c r="I10" s="4" t="s">
        <v>249</v>
      </c>
      <c r="J10" s="4" t="s">
        <v>250</v>
      </c>
      <c r="K10" s="4" t="s">
        <v>134</v>
      </c>
      <c r="L10" s="4" t="s">
        <v>53</v>
      </c>
      <c r="M10" s="4" t="s">
        <v>251</v>
      </c>
      <c r="N10" s="18"/>
    </row>
    <row r="11" spans="1:14" s="17" customFormat="1" ht="44.4" customHeight="1" x14ac:dyDescent="0.3">
      <c r="A11" s="27" t="s">
        <v>252</v>
      </c>
      <c r="B11" s="28" t="s">
        <v>253</v>
      </c>
      <c r="C11" s="4" t="s">
        <v>19</v>
      </c>
      <c r="D11" s="27" t="s">
        <v>254</v>
      </c>
      <c r="E11" s="27" t="s">
        <v>179</v>
      </c>
      <c r="F11" s="27" t="s">
        <v>22</v>
      </c>
      <c r="G11" s="27" t="s">
        <v>255</v>
      </c>
      <c r="H11" s="27" t="s">
        <v>256</v>
      </c>
      <c r="I11" s="27" t="s">
        <v>257</v>
      </c>
      <c r="J11" s="27" t="s">
        <v>258</v>
      </c>
      <c r="K11" s="27" t="s">
        <v>259</v>
      </c>
      <c r="L11" s="27" t="s">
        <v>65</v>
      </c>
      <c r="M11" s="27" t="s">
        <v>260</v>
      </c>
      <c r="N11" s="18"/>
    </row>
    <row r="12" spans="1:14" s="17" customFormat="1" ht="39.6" customHeight="1" x14ac:dyDescent="0.3">
      <c r="A12" s="4" t="s">
        <v>261</v>
      </c>
      <c r="B12" s="14" t="s">
        <v>262</v>
      </c>
      <c r="C12" s="4" t="s">
        <v>19</v>
      </c>
      <c r="D12" s="15" t="s">
        <v>263</v>
      </c>
      <c r="E12" s="4" t="s">
        <v>264</v>
      </c>
      <c r="F12" s="4" t="s">
        <v>265</v>
      </c>
      <c r="G12" s="4" t="s">
        <v>266</v>
      </c>
      <c r="H12" s="4" t="s">
        <v>170</v>
      </c>
      <c r="I12" s="4" t="s">
        <v>267</v>
      </c>
      <c r="J12" s="4" t="s">
        <v>268</v>
      </c>
      <c r="K12" s="4" t="s">
        <v>269</v>
      </c>
      <c r="L12" s="4" t="s">
        <v>28</v>
      </c>
      <c r="M12" s="4" t="s">
        <v>229</v>
      </c>
      <c r="N12" s="18"/>
    </row>
    <row r="13" spans="1:14" s="17" customFormat="1" ht="28.5" customHeight="1" x14ac:dyDescent="0.3">
      <c r="A13" s="4" t="s">
        <v>270</v>
      </c>
      <c r="B13" s="5" t="s">
        <v>271</v>
      </c>
      <c r="C13" s="4" t="s">
        <v>19</v>
      </c>
      <c r="D13" s="4" t="s">
        <v>159</v>
      </c>
      <c r="E13" s="4" t="s">
        <v>272</v>
      </c>
      <c r="F13" s="4" t="s">
        <v>205</v>
      </c>
      <c r="G13" s="4" t="s">
        <v>273</v>
      </c>
      <c r="H13" s="4" t="s">
        <v>274</v>
      </c>
      <c r="I13" s="4" t="s">
        <v>275</v>
      </c>
      <c r="J13" s="4" t="s">
        <v>276</v>
      </c>
      <c r="K13" s="4" t="s">
        <v>277</v>
      </c>
      <c r="L13" s="4" t="s">
        <v>278</v>
      </c>
      <c r="M13" s="4" t="s">
        <v>34</v>
      </c>
      <c r="N13" s="18"/>
    </row>
    <row r="14" spans="1:14" s="17" customFormat="1" ht="30" customHeight="1" x14ac:dyDescent="0.3">
      <c r="A14" s="4" t="s">
        <v>166</v>
      </c>
      <c r="B14" s="5" t="s">
        <v>279</v>
      </c>
      <c r="C14" s="4" t="s">
        <v>19</v>
      </c>
      <c r="D14" s="4" t="s">
        <v>32</v>
      </c>
      <c r="E14" s="4" t="s">
        <v>168</v>
      </c>
      <c r="F14" s="4" t="s">
        <v>91</v>
      </c>
      <c r="G14" s="4" t="s">
        <v>169</v>
      </c>
      <c r="H14" s="4" t="s">
        <v>170</v>
      </c>
      <c r="I14" s="4" t="s">
        <v>171</v>
      </c>
      <c r="J14" s="4" t="s">
        <v>172</v>
      </c>
      <c r="K14" s="4" t="s">
        <v>173</v>
      </c>
      <c r="L14" s="4" t="s">
        <v>39</v>
      </c>
      <c r="M14" s="4" t="s">
        <v>28</v>
      </c>
      <c r="N14" s="18"/>
    </row>
    <row r="15" spans="1:14" s="17" customFormat="1" ht="22.2" customHeight="1" x14ac:dyDescent="0.3">
      <c r="A15" s="4" t="s">
        <v>99</v>
      </c>
      <c r="B15" s="5" t="s">
        <v>100</v>
      </c>
      <c r="C15" s="4" t="s">
        <v>19</v>
      </c>
      <c r="D15" s="4" t="s">
        <v>101</v>
      </c>
      <c r="E15" s="4" t="s">
        <v>102</v>
      </c>
      <c r="F15" s="11" t="s">
        <v>96</v>
      </c>
      <c r="G15" s="11" t="s">
        <v>103</v>
      </c>
      <c r="H15" s="11" t="s">
        <v>104</v>
      </c>
      <c r="I15" s="4" t="s">
        <v>105</v>
      </c>
      <c r="J15" s="4" t="s">
        <v>59</v>
      </c>
      <c r="K15" s="4" t="s">
        <v>53</v>
      </c>
      <c r="L15" s="4" t="s">
        <v>97</v>
      </c>
      <c r="M15" s="4" t="s">
        <v>34</v>
      </c>
      <c r="N15" s="18"/>
    </row>
    <row r="16" spans="1:14" s="26" customFormat="1" ht="21" customHeight="1" x14ac:dyDescent="0.3">
      <c r="A16" s="22"/>
      <c r="B16" s="22" t="s">
        <v>41</v>
      </c>
      <c r="C16" s="21"/>
      <c r="D16" s="21" t="s">
        <v>280</v>
      </c>
      <c r="E16" s="24">
        <f t="shared" ref="E16:M16" si="1">E10+E11+E12+E13+E14+E15</f>
        <v>27.5</v>
      </c>
      <c r="F16" s="24">
        <f t="shared" si="1"/>
        <v>23.700000000000003</v>
      </c>
      <c r="G16" s="24">
        <f t="shared" si="1"/>
        <v>133</v>
      </c>
      <c r="H16" s="24">
        <f t="shared" si="1"/>
        <v>880.1</v>
      </c>
      <c r="I16" s="24">
        <f t="shared" si="1"/>
        <v>170.85999999999999</v>
      </c>
      <c r="J16" s="24">
        <f t="shared" si="1"/>
        <v>128.87</v>
      </c>
      <c r="K16" s="24">
        <f t="shared" si="1"/>
        <v>8.64</v>
      </c>
      <c r="L16" s="24">
        <f t="shared" si="1"/>
        <v>0.74</v>
      </c>
      <c r="M16" s="24">
        <f t="shared" si="1"/>
        <v>17.97</v>
      </c>
      <c r="N16" s="25"/>
    </row>
    <row r="17" spans="2:13" s="34" customFormat="1" ht="13.8" x14ac:dyDescent="0.25">
      <c r="B17" s="33" t="s">
        <v>419</v>
      </c>
      <c r="D17" s="34">
        <v>1045</v>
      </c>
      <c r="E17" s="36">
        <f t="shared" ref="E17:J17" si="2">SUM(E16)+E8</f>
        <v>29.7</v>
      </c>
      <c r="F17" s="36">
        <f t="shared" si="2"/>
        <v>28.6</v>
      </c>
      <c r="G17" s="36">
        <f t="shared" si="2"/>
        <v>149.19999999999999</v>
      </c>
      <c r="H17" s="36">
        <f t="shared" si="2"/>
        <v>1023.4000000000001</v>
      </c>
      <c r="I17" s="36">
        <f t="shared" si="2"/>
        <v>188.05999999999997</v>
      </c>
      <c r="J17" s="36">
        <f t="shared" si="2"/>
        <v>129.27000000000001</v>
      </c>
      <c r="K17" s="34">
        <v>8.8000000000000007</v>
      </c>
      <c r="L17" s="34">
        <v>0.7</v>
      </c>
      <c r="M17" s="34">
        <v>24</v>
      </c>
    </row>
  </sheetData>
  <mergeCells count="9">
    <mergeCell ref="A5:M5"/>
    <mergeCell ref="A9:M9"/>
    <mergeCell ref="A1:N1"/>
    <mergeCell ref="A3:A4"/>
    <mergeCell ref="B3:B4"/>
    <mergeCell ref="C3:C4"/>
    <mergeCell ref="D3:D4"/>
    <mergeCell ref="E3:H3"/>
    <mergeCell ref="I3:M3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E18" sqref="E18"/>
    </sheetView>
  </sheetViews>
  <sheetFormatPr defaultRowHeight="14.4" x14ac:dyDescent="0.3"/>
  <cols>
    <col min="2" max="2" width="18.88671875" customWidth="1"/>
  </cols>
  <sheetData>
    <row r="1" spans="1:14" s="17" customFormat="1" ht="17.399999999999999" x14ac:dyDescent="0.3">
      <c r="A1" s="53" t="s">
        <v>281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s="17" customFormat="1" ht="13.8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17" customFormat="1" ht="13.8" x14ac:dyDescent="0.3">
      <c r="A3" s="54" t="s">
        <v>2</v>
      </c>
      <c r="B3" s="54" t="s">
        <v>3</v>
      </c>
      <c r="C3" s="56" t="s">
        <v>4</v>
      </c>
      <c r="D3" s="54" t="s">
        <v>5</v>
      </c>
      <c r="E3" s="58" t="s">
        <v>6</v>
      </c>
      <c r="F3" s="59"/>
      <c r="G3" s="59"/>
      <c r="H3" s="60"/>
      <c r="I3" s="58" t="s">
        <v>7</v>
      </c>
      <c r="J3" s="59"/>
      <c r="K3" s="59"/>
      <c r="L3" s="59"/>
      <c r="M3" s="60"/>
      <c r="N3" s="18"/>
    </row>
    <row r="4" spans="1:14" s="17" customFormat="1" ht="27.6" x14ac:dyDescent="0.3">
      <c r="A4" s="55"/>
      <c r="B4" s="55"/>
      <c r="C4" s="57"/>
      <c r="D4" s="55"/>
      <c r="E4" s="19" t="s">
        <v>8</v>
      </c>
      <c r="F4" s="19" t="s">
        <v>9</v>
      </c>
      <c r="G4" s="19" t="s">
        <v>10</v>
      </c>
      <c r="H4" s="20" t="s">
        <v>11</v>
      </c>
      <c r="I4" s="19" t="s">
        <v>12</v>
      </c>
      <c r="J4" s="19" t="s">
        <v>13</v>
      </c>
      <c r="K4" s="19" t="s">
        <v>14</v>
      </c>
      <c r="L4" s="19" t="s">
        <v>15</v>
      </c>
      <c r="M4" s="19" t="s">
        <v>16</v>
      </c>
      <c r="N4" s="18"/>
    </row>
    <row r="5" spans="1:14" s="17" customFormat="1" ht="19.5" customHeight="1" x14ac:dyDescent="0.3">
      <c r="A5" s="50" t="s">
        <v>108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2"/>
      <c r="N5" s="18"/>
    </row>
    <row r="6" spans="1:14" s="17" customFormat="1" ht="28.5" customHeight="1" x14ac:dyDescent="0.3">
      <c r="A6" s="4" t="s">
        <v>282</v>
      </c>
      <c r="B6" s="5" t="s">
        <v>283</v>
      </c>
      <c r="C6" s="4" t="s">
        <v>19</v>
      </c>
      <c r="D6" s="4" t="s">
        <v>20</v>
      </c>
      <c r="E6" s="4" t="s">
        <v>284</v>
      </c>
      <c r="F6" s="4" t="s">
        <v>285</v>
      </c>
      <c r="G6" s="4" t="s">
        <v>286</v>
      </c>
      <c r="H6" s="4" t="s">
        <v>24</v>
      </c>
      <c r="I6" s="4" t="s">
        <v>171</v>
      </c>
      <c r="J6" s="4" t="s">
        <v>287</v>
      </c>
      <c r="K6" s="4" t="s">
        <v>288</v>
      </c>
      <c r="L6" s="4" t="s">
        <v>144</v>
      </c>
      <c r="M6" s="4" t="s">
        <v>289</v>
      </c>
      <c r="N6" s="18"/>
    </row>
    <row r="7" spans="1:14" s="17" customFormat="1" ht="21.6" customHeight="1" x14ac:dyDescent="0.3">
      <c r="A7" s="4" t="s">
        <v>290</v>
      </c>
      <c r="B7" s="5" t="s">
        <v>291</v>
      </c>
      <c r="C7" s="4" t="s">
        <v>19</v>
      </c>
      <c r="D7" s="4" t="s">
        <v>32</v>
      </c>
      <c r="E7" s="4" t="s">
        <v>91</v>
      </c>
      <c r="F7" s="4" t="s">
        <v>34</v>
      </c>
      <c r="G7" s="4" t="s">
        <v>292</v>
      </c>
      <c r="H7" s="4" t="s">
        <v>293</v>
      </c>
      <c r="I7" s="4" t="s">
        <v>294</v>
      </c>
      <c r="J7" s="4" t="s">
        <v>295</v>
      </c>
      <c r="K7" s="4" t="s">
        <v>185</v>
      </c>
      <c r="L7" s="4" t="s">
        <v>296</v>
      </c>
      <c r="M7" s="4" t="s">
        <v>297</v>
      </c>
      <c r="N7" s="18"/>
    </row>
    <row r="8" spans="1:14" s="26" customFormat="1" ht="21" customHeight="1" x14ac:dyDescent="0.3">
      <c r="A8" s="21"/>
      <c r="B8" s="22" t="s">
        <v>41</v>
      </c>
      <c r="C8" s="22"/>
      <c r="D8" s="23">
        <f>D6+D7</f>
        <v>275</v>
      </c>
      <c r="E8" s="24">
        <f t="shared" ref="E8:M8" si="0">E6+E7</f>
        <v>4.5999999999999996</v>
      </c>
      <c r="F8" s="24">
        <f t="shared" si="0"/>
        <v>4</v>
      </c>
      <c r="G8" s="24">
        <f t="shared" si="0"/>
        <v>53.4</v>
      </c>
      <c r="H8" s="24">
        <f t="shared" si="0"/>
        <v>268</v>
      </c>
      <c r="I8" s="24">
        <f t="shared" si="0"/>
        <v>18.07</v>
      </c>
      <c r="J8" s="24">
        <f t="shared" si="0"/>
        <v>9.4700000000000006</v>
      </c>
      <c r="K8" s="24">
        <f t="shared" si="0"/>
        <v>1.1500000000000001</v>
      </c>
      <c r="L8" s="24">
        <f t="shared" si="0"/>
        <v>0.10300000000000001</v>
      </c>
      <c r="M8" s="24">
        <f t="shared" si="0"/>
        <v>3.44</v>
      </c>
      <c r="N8" s="25"/>
    </row>
    <row r="9" spans="1:14" s="17" customFormat="1" ht="19.5" customHeight="1" x14ac:dyDescent="0.3">
      <c r="A9" s="50" t="s">
        <v>42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2"/>
      <c r="N9" s="18"/>
    </row>
    <row r="10" spans="1:14" s="17" customFormat="1" ht="21.6" customHeight="1" x14ac:dyDescent="0.3">
      <c r="A10" s="16" t="s">
        <v>128</v>
      </c>
      <c r="B10" s="29" t="s">
        <v>298</v>
      </c>
      <c r="C10" s="16" t="s">
        <v>19</v>
      </c>
      <c r="D10" s="16" t="s">
        <v>45</v>
      </c>
      <c r="E10" s="30">
        <v>0.4</v>
      </c>
      <c r="F10" s="30">
        <v>0.1</v>
      </c>
      <c r="G10" s="30">
        <v>1.3</v>
      </c>
      <c r="H10" s="30">
        <v>8</v>
      </c>
      <c r="I10" s="30">
        <v>11.5</v>
      </c>
      <c r="J10" s="30">
        <v>7</v>
      </c>
      <c r="K10" s="30">
        <v>0.3</v>
      </c>
      <c r="L10" s="30">
        <v>0.04</v>
      </c>
      <c r="M10" s="30">
        <v>5</v>
      </c>
      <c r="N10" s="18"/>
    </row>
    <row r="11" spans="1:14" s="17" customFormat="1" ht="28.5" customHeight="1" x14ac:dyDescent="0.3">
      <c r="A11" s="4" t="s">
        <v>299</v>
      </c>
      <c r="B11" s="5" t="s">
        <v>300</v>
      </c>
      <c r="C11" s="4" t="s">
        <v>19</v>
      </c>
      <c r="D11" s="4" t="s">
        <v>137</v>
      </c>
      <c r="E11" s="4" t="s">
        <v>98</v>
      </c>
      <c r="F11" s="4" t="s">
        <v>59</v>
      </c>
      <c r="G11" s="4" t="s">
        <v>301</v>
      </c>
      <c r="H11" s="4" t="s">
        <v>302</v>
      </c>
      <c r="I11" s="4" t="s">
        <v>303</v>
      </c>
      <c r="J11" s="4" t="s">
        <v>304</v>
      </c>
      <c r="K11" s="4" t="s">
        <v>305</v>
      </c>
      <c r="L11" s="4" t="s">
        <v>28</v>
      </c>
      <c r="M11" s="4" t="s">
        <v>306</v>
      </c>
      <c r="N11" s="18"/>
    </row>
    <row r="12" spans="1:14" s="17" customFormat="1" ht="20.399999999999999" customHeight="1" x14ac:dyDescent="0.3">
      <c r="A12" s="4" t="s">
        <v>307</v>
      </c>
      <c r="B12" s="5" t="s">
        <v>308</v>
      </c>
      <c r="C12" s="4" t="s">
        <v>19</v>
      </c>
      <c r="D12" s="15" t="s">
        <v>69</v>
      </c>
      <c r="E12" s="4" t="s">
        <v>264</v>
      </c>
      <c r="F12" s="4" t="s">
        <v>71</v>
      </c>
      <c r="G12" s="4" t="s">
        <v>272</v>
      </c>
      <c r="H12" s="4" t="s">
        <v>84</v>
      </c>
      <c r="I12" s="4" t="s">
        <v>309</v>
      </c>
      <c r="J12" s="4" t="s">
        <v>310</v>
      </c>
      <c r="K12" s="4" t="s">
        <v>311</v>
      </c>
      <c r="L12" s="4" t="s">
        <v>185</v>
      </c>
      <c r="M12" s="4" t="s">
        <v>144</v>
      </c>
      <c r="N12" s="18"/>
    </row>
    <row r="13" spans="1:14" s="17" customFormat="1" ht="28.5" customHeight="1" x14ac:dyDescent="0.3">
      <c r="A13" s="4" t="s">
        <v>312</v>
      </c>
      <c r="B13" s="5" t="s">
        <v>313</v>
      </c>
      <c r="C13" s="4" t="s">
        <v>19</v>
      </c>
      <c r="D13" s="4" t="s">
        <v>159</v>
      </c>
      <c r="E13" s="4" t="s">
        <v>150</v>
      </c>
      <c r="F13" s="4" t="s">
        <v>151</v>
      </c>
      <c r="G13" s="4" t="s">
        <v>314</v>
      </c>
      <c r="H13" s="4" t="s">
        <v>315</v>
      </c>
      <c r="I13" s="4" t="s">
        <v>316</v>
      </c>
      <c r="J13" s="4" t="s">
        <v>317</v>
      </c>
      <c r="K13" s="4" t="s">
        <v>318</v>
      </c>
      <c r="L13" s="4" t="s">
        <v>319</v>
      </c>
      <c r="M13" s="4" t="s">
        <v>34</v>
      </c>
      <c r="N13" s="18"/>
    </row>
    <row r="14" spans="1:14" s="17" customFormat="1" ht="28.5" customHeight="1" x14ac:dyDescent="0.3">
      <c r="A14" s="4" t="s">
        <v>320</v>
      </c>
      <c r="B14" s="5" t="s">
        <v>321</v>
      </c>
      <c r="C14" s="4" t="s">
        <v>19</v>
      </c>
      <c r="D14" s="4" t="s">
        <v>322</v>
      </c>
      <c r="E14" s="4" t="s">
        <v>242</v>
      </c>
      <c r="F14" s="4" t="s">
        <v>234</v>
      </c>
      <c r="G14" s="4" t="s">
        <v>323</v>
      </c>
      <c r="H14" s="4" t="s">
        <v>324</v>
      </c>
      <c r="I14" s="4" t="s">
        <v>325</v>
      </c>
      <c r="J14" s="4" t="s">
        <v>63</v>
      </c>
      <c r="K14" s="4" t="s">
        <v>39</v>
      </c>
      <c r="L14" s="4" t="s">
        <v>326</v>
      </c>
      <c r="M14" s="4" t="s">
        <v>327</v>
      </c>
      <c r="N14" s="18"/>
    </row>
    <row r="15" spans="1:14" s="17" customFormat="1" ht="21" customHeight="1" x14ac:dyDescent="0.3">
      <c r="A15" s="4" t="s">
        <v>166</v>
      </c>
      <c r="B15" s="5" t="s">
        <v>328</v>
      </c>
      <c r="C15" s="4" t="s">
        <v>19</v>
      </c>
      <c r="D15" s="4" t="s">
        <v>32</v>
      </c>
      <c r="E15" s="4" t="s">
        <v>168</v>
      </c>
      <c r="F15" s="4" t="s">
        <v>91</v>
      </c>
      <c r="G15" s="4" t="s">
        <v>169</v>
      </c>
      <c r="H15" s="4" t="s">
        <v>170</v>
      </c>
      <c r="I15" s="4" t="s">
        <v>171</v>
      </c>
      <c r="J15" s="4" t="s">
        <v>172</v>
      </c>
      <c r="K15" s="4" t="s">
        <v>173</v>
      </c>
      <c r="L15" s="4" t="s">
        <v>39</v>
      </c>
      <c r="M15" s="4" t="s">
        <v>28</v>
      </c>
      <c r="N15" s="18"/>
    </row>
    <row r="16" spans="1:14" s="17" customFormat="1" ht="21" customHeight="1" x14ac:dyDescent="0.3">
      <c r="A16" s="4" t="s">
        <v>99</v>
      </c>
      <c r="B16" s="5" t="s">
        <v>100</v>
      </c>
      <c r="C16" s="4" t="s">
        <v>19</v>
      </c>
      <c r="D16" s="4" t="s">
        <v>101</v>
      </c>
      <c r="E16" s="4" t="s">
        <v>102</v>
      </c>
      <c r="F16" s="11" t="s">
        <v>96</v>
      </c>
      <c r="G16" s="11" t="s">
        <v>103</v>
      </c>
      <c r="H16" s="11" t="s">
        <v>104</v>
      </c>
      <c r="I16" s="4" t="s">
        <v>105</v>
      </c>
      <c r="J16" s="4" t="s">
        <v>59</v>
      </c>
      <c r="K16" s="4" t="s">
        <v>53</v>
      </c>
      <c r="L16" s="4" t="s">
        <v>97</v>
      </c>
      <c r="M16" s="4" t="s">
        <v>34</v>
      </c>
      <c r="N16" s="18"/>
    </row>
    <row r="17" spans="1:14" s="26" customFormat="1" ht="21" customHeight="1" x14ac:dyDescent="0.3">
      <c r="A17" s="31"/>
      <c r="B17" s="22" t="s">
        <v>41</v>
      </c>
      <c r="C17" s="21"/>
      <c r="D17" s="21" t="s">
        <v>329</v>
      </c>
      <c r="E17" s="24">
        <f>E10+E11+E12+E13+E14+E16</f>
        <v>17.600000000000001</v>
      </c>
      <c r="F17" s="24">
        <f t="shared" ref="F17:M17" si="1">F10+F11+F12+F13+F14+F16</f>
        <v>18.5</v>
      </c>
      <c r="G17" s="24">
        <f t="shared" si="1"/>
        <v>88.199999999999989</v>
      </c>
      <c r="H17" s="24">
        <f t="shared" si="1"/>
        <v>601.1</v>
      </c>
      <c r="I17" s="24">
        <f t="shared" si="1"/>
        <v>94.289999999999992</v>
      </c>
      <c r="J17" s="24">
        <f t="shared" si="1"/>
        <v>76.31</v>
      </c>
      <c r="K17" s="24">
        <f t="shared" si="1"/>
        <v>2.4099999999999997</v>
      </c>
      <c r="L17" s="24">
        <f t="shared" si="1"/>
        <v>0.30099999999999999</v>
      </c>
      <c r="M17" s="24">
        <f t="shared" si="1"/>
        <v>12.52</v>
      </c>
      <c r="N17" s="25"/>
    </row>
    <row r="18" spans="1:14" s="34" customFormat="1" ht="13.8" x14ac:dyDescent="0.25">
      <c r="B18" s="33" t="s">
        <v>419</v>
      </c>
      <c r="D18" s="37" t="s">
        <v>420</v>
      </c>
      <c r="E18" s="36">
        <f t="shared" ref="E18:J18" si="2">SUM(E17)+E8</f>
        <v>22.200000000000003</v>
      </c>
      <c r="F18" s="36">
        <f t="shared" si="2"/>
        <v>22.5</v>
      </c>
      <c r="G18" s="36">
        <f t="shared" si="2"/>
        <v>141.6</v>
      </c>
      <c r="H18" s="36">
        <f t="shared" si="2"/>
        <v>869.1</v>
      </c>
      <c r="I18" s="36">
        <f t="shared" si="2"/>
        <v>112.35999999999999</v>
      </c>
      <c r="J18" s="36">
        <f t="shared" si="2"/>
        <v>85.78</v>
      </c>
      <c r="K18" s="36">
        <f>SUM(K17)+K8</f>
        <v>3.5599999999999996</v>
      </c>
      <c r="L18" s="38" t="s">
        <v>242</v>
      </c>
      <c r="M18" s="34">
        <v>15.9</v>
      </c>
    </row>
  </sheetData>
  <mergeCells count="9">
    <mergeCell ref="A5:M5"/>
    <mergeCell ref="A9:M9"/>
    <mergeCell ref="A1:N1"/>
    <mergeCell ref="A3:A4"/>
    <mergeCell ref="B3:B4"/>
    <mergeCell ref="C3:C4"/>
    <mergeCell ref="D3:D4"/>
    <mergeCell ref="E3:H3"/>
    <mergeCell ref="I3:M3"/>
  </mergeCell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M18" sqref="M18"/>
    </sheetView>
  </sheetViews>
  <sheetFormatPr defaultRowHeight="14.4" x14ac:dyDescent="0.3"/>
  <cols>
    <col min="2" max="2" width="19.44140625" customWidth="1"/>
  </cols>
  <sheetData>
    <row r="1" spans="1:14" s="17" customFormat="1" ht="17.399999999999999" x14ac:dyDescent="0.3">
      <c r="A1" s="53" t="s">
        <v>330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s="17" customFormat="1" ht="13.8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17" customFormat="1" ht="13.8" x14ac:dyDescent="0.3">
      <c r="A3" s="54" t="s">
        <v>2</v>
      </c>
      <c r="B3" s="54" t="s">
        <v>3</v>
      </c>
      <c r="C3" s="56" t="s">
        <v>4</v>
      </c>
      <c r="D3" s="54" t="s">
        <v>5</v>
      </c>
      <c r="E3" s="58" t="s">
        <v>6</v>
      </c>
      <c r="F3" s="59"/>
      <c r="G3" s="59"/>
      <c r="H3" s="60"/>
      <c r="I3" s="58" t="s">
        <v>7</v>
      </c>
      <c r="J3" s="59"/>
      <c r="K3" s="59"/>
      <c r="L3" s="59"/>
      <c r="M3" s="60"/>
      <c r="N3" s="18"/>
    </row>
    <row r="4" spans="1:14" s="17" customFormat="1" ht="27.6" x14ac:dyDescent="0.3">
      <c r="A4" s="55"/>
      <c r="B4" s="55"/>
      <c r="C4" s="57"/>
      <c r="D4" s="55"/>
      <c r="E4" s="19" t="s">
        <v>8</v>
      </c>
      <c r="F4" s="19" t="s">
        <v>9</v>
      </c>
      <c r="G4" s="19" t="s">
        <v>10</v>
      </c>
      <c r="H4" s="20" t="s">
        <v>11</v>
      </c>
      <c r="I4" s="19" t="s">
        <v>12</v>
      </c>
      <c r="J4" s="19" t="s">
        <v>13</v>
      </c>
      <c r="K4" s="19" t="s">
        <v>14</v>
      </c>
      <c r="L4" s="19" t="s">
        <v>15</v>
      </c>
      <c r="M4" s="19" t="s">
        <v>16</v>
      </c>
      <c r="N4" s="18"/>
    </row>
    <row r="5" spans="1:14" s="17" customFormat="1" ht="19.5" customHeight="1" x14ac:dyDescent="0.3">
      <c r="A5" s="50" t="s">
        <v>108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2"/>
      <c r="N5" s="18"/>
    </row>
    <row r="6" spans="1:14" s="17" customFormat="1" ht="21.6" customHeight="1" x14ac:dyDescent="0.3">
      <c r="A6" s="4" t="s">
        <v>331</v>
      </c>
      <c r="B6" s="5" t="s">
        <v>332</v>
      </c>
      <c r="C6" s="4" t="s">
        <v>19</v>
      </c>
      <c r="D6" s="4" t="s">
        <v>101</v>
      </c>
      <c r="E6" s="4" t="s">
        <v>333</v>
      </c>
      <c r="F6" s="4" t="s">
        <v>334</v>
      </c>
      <c r="G6" s="4" t="s">
        <v>335</v>
      </c>
      <c r="H6" s="4" t="s">
        <v>336</v>
      </c>
      <c r="I6" s="4" t="s">
        <v>337</v>
      </c>
      <c r="J6" s="4" t="s">
        <v>338</v>
      </c>
      <c r="K6" s="4" t="s">
        <v>134</v>
      </c>
      <c r="L6" s="4" t="s">
        <v>53</v>
      </c>
      <c r="M6" s="4" t="s">
        <v>34</v>
      </c>
      <c r="N6" s="18"/>
    </row>
    <row r="7" spans="1:14" s="17" customFormat="1" ht="23.4" customHeight="1" x14ac:dyDescent="0.3">
      <c r="A7" s="4" t="s">
        <v>186</v>
      </c>
      <c r="B7" s="5" t="s">
        <v>187</v>
      </c>
      <c r="C7" s="4" t="s">
        <v>19</v>
      </c>
      <c r="D7" s="4" t="s">
        <v>32</v>
      </c>
      <c r="E7" s="4" t="s">
        <v>188</v>
      </c>
      <c r="F7" s="4" t="s">
        <v>189</v>
      </c>
      <c r="G7" s="4" t="s">
        <v>190</v>
      </c>
      <c r="H7" s="4" t="s">
        <v>61</v>
      </c>
      <c r="I7" s="4" t="s">
        <v>191</v>
      </c>
      <c r="J7" s="4" t="s">
        <v>192</v>
      </c>
      <c r="K7" s="4" t="s">
        <v>193</v>
      </c>
      <c r="L7" s="4" t="s">
        <v>39</v>
      </c>
      <c r="M7" s="4" t="s">
        <v>194</v>
      </c>
      <c r="N7" s="18"/>
    </row>
    <row r="8" spans="1:14" s="26" customFormat="1" ht="21" customHeight="1" x14ac:dyDescent="0.3">
      <c r="A8" s="21"/>
      <c r="B8" s="22" t="s">
        <v>41</v>
      </c>
      <c r="C8" s="22"/>
      <c r="D8" s="23">
        <f>D6+D7</f>
        <v>250</v>
      </c>
      <c r="E8" s="24">
        <f t="shared" ref="E8:M8" si="0">E6+E7</f>
        <v>9.6</v>
      </c>
      <c r="F8" s="24">
        <f t="shared" si="0"/>
        <v>8.8000000000000007</v>
      </c>
      <c r="G8" s="24">
        <f t="shared" si="0"/>
        <v>35.799999999999997</v>
      </c>
      <c r="H8" s="24">
        <f t="shared" si="0"/>
        <v>263</v>
      </c>
      <c r="I8" s="24">
        <f t="shared" si="0"/>
        <v>230.48</v>
      </c>
      <c r="J8" s="24">
        <f t="shared" si="0"/>
        <v>31.29</v>
      </c>
      <c r="K8" s="24">
        <f t="shared" si="0"/>
        <v>0.63</v>
      </c>
      <c r="L8" s="24">
        <f t="shared" si="0"/>
        <v>0.11</v>
      </c>
      <c r="M8" s="24">
        <f t="shared" si="0"/>
        <v>1.0900000000000001</v>
      </c>
      <c r="N8" s="25"/>
    </row>
    <row r="9" spans="1:14" s="17" customFormat="1" ht="19.5" customHeight="1" x14ac:dyDescent="0.3">
      <c r="A9" s="50" t="s">
        <v>42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2"/>
      <c r="N9" s="18"/>
    </row>
    <row r="10" spans="1:14" s="17" customFormat="1" ht="27" customHeight="1" x14ac:dyDescent="0.3">
      <c r="A10" s="4" t="s">
        <v>128</v>
      </c>
      <c r="B10" s="5" t="s">
        <v>129</v>
      </c>
      <c r="C10" s="4" t="s">
        <v>19</v>
      </c>
      <c r="D10" s="4" t="s">
        <v>45</v>
      </c>
      <c r="E10" s="4" t="s">
        <v>46</v>
      </c>
      <c r="F10" s="4" t="s">
        <v>91</v>
      </c>
      <c r="G10" s="4" t="s">
        <v>130</v>
      </c>
      <c r="H10" s="4" t="s">
        <v>131</v>
      </c>
      <c r="I10" s="4" t="s">
        <v>132</v>
      </c>
      <c r="J10" s="4" t="s">
        <v>133</v>
      </c>
      <c r="K10" s="4" t="s">
        <v>134</v>
      </c>
      <c r="L10" s="4" t="s">
        <v>53</v>
      </c>
      <c r="M10" s="4" t="s">
        <v>60</v>
      </c>
      <c r="N10" s="18"/>
    </row>
    <row r="11" spans="1:14" s="17" customFormat="1" ht="43.2" customHeight="1" x14ac:dyDescent="0.3">
      <c r="A11" s="27" t="s">
        <v>339</v>
      </c>
      <c r="B11" s="28" t="s">
        <v>340</v>
      </c>
      <c r="C11" s="4" t="s">
        <v>19</v>
      </c>
      <c r="D11" s="27" t="s">
        <v>32</v>
      </c>
      <c r="E11" s="27" t="s">
        <v>341</v>
      </c>
      <c r="F11" s="27" t="s">
        <v>342</v>
      </c>
      <c r="G11" s="27" t="s">
        <v>343</v>
      </c>
      <c r="H11" s="27" t="s">
        <v>344</v>
      </c>
      <c r="I11" s="27" t="s">
        <v>345</v>
      </c>
      <c r="J11" s="27" t="s">
        <v>346</v>
      </c>
      <c r="K11" s="27" t="s">
        <v>347</v>
      </c>
      <c r="L11" s="27" t="s">
        <v>28</v>
      </c>
      <c r="M11" s="27" t="s">
        <v>348</v>
      </c>
      <c r="N11" s="18"/>
    </row>
    <row r="12" spans="1:14" s="17" customFormat="1" ht="28.5" customHeight="1" x14ac:dyDescent="0.3">
      <c r="A12" s="4" t="s">
        <v>349</v>
      </c>
      <c r="B12" s="5" t="s">
        <v>350</v>
      </c>
      <c r="C12" s="4" t="s">
        <v>19</v>
      </c>
      <c r="D12" s="4" t="s">
        <v>69</v>
      </c>
      <c r="E12" s="4" t="s">
        <v>351</v>
      </c>
      <c r="F12" s="4" t="s">
        <v>352</v>
      </c>
      <c r="G12" s="4" t="s">
        <v>353</v>
      </c>
      <c r="H12" s="4" t="s">
        <v>354</v>
      </c>
      <c r="I12" s="4" t="s">
        <v>355</v>
      </c>
      <c r="J12" s="4" t="s">
        <v>356</v>
      </c>
      <c r="K12" s="4" t="s">
        <v>357</v>
      </c>
      <c r="L12" s="4" t="s">
        <v>358</v>
      </c>
      <c r="M12" s="4" t="s">
        <v>359</v>
      </c>
      <c r="N12" s="18"/>
    </row>
    <row r="13" spans="1:14" s="17" customFormat="1" ht="23.4" customHeight="1" x14ac:dyDescent="0.3">
      <c r="A13" s="5" t="s">
        <v>360</v>
      </c>
      <c r="B13" s="5" t="s">
        <v>361</v>
      </c>
      <c r="C13" s="4" t="s">
        <v>19</v>
      </c>
      <c r="D13" s="4" t="s">
        <v>362</v>
      </c>
      <c r="E13" s="4" t="s">
        <v>363</v>
      </c>
      <c r="F13" s="4" t="s">
        <v>266</v>
      </c>
      <c r="G13" s="4" t="s">
        <v>364</v>
      </c>
      <c r="H13" s="4" t="s">
        <v>365</v>
      </c>
      <c r="I13" s="4" t="s">
        <v>366</v>
      </c>
      <c r="J13" s="4" t="s">
        <v>367</v>
      </c>
      <c r="K13" s="4" t="s">
        <v>368</v>
      </c>
      <c r="L13" s="4" t="s">
        <v>369</v>
      </c>
      <c r="M13" s="4" t="s">
        <v>370</v>
      </c>
      <c r="N13" s="18"/>
    </row>
    <row r="14" spans="1:14" s="17" customFormat="1" ht="28.5" customHeight="1" x14ac:dyDescent="0.3">
      <c r="A14" s="4" t="s">
        <v>371</v>
      </c>
      <c r="B14" s="5" t="s">
        <v>372</v>
      </c>
      <c r="C14" s="4" t="s">
        <v>19</v>
      </c>
      <c r="D14" s="4" t="s">
        <v>32</v>
      </c>
      <c r="E14" s="4" t="s">
        <v>373</v>
      </c>
      <c r="F14" s="4" t="s">
        <v>374</v>
      </c>
      <c r="G14" s="4" t="s">
        <v>48</v>
      </c>
      <c r="H14" s="4" t="s">
        <v>375</v>
      </c>
      <c r="I14" s="4" t="s">
        <v>376</v>
      </c>
      <c r="J14" s="4" t="s">
        <v>377</v>
      </c>
      <c r="K14" s="4" t="s">
        <v>378</v>
      </c>
      <c r="L14" s="4" t="s">
        <v>39</v>
      </c>
      <c r="M14" s="4" t="s">
        <v>379</v>
      </c>
      <c r="N14" s="18"/>
    </row>
    <row r="15" spans="1:14" s="17" customFormat="1" ht="21" customHeight="1" x14ac:dyDescent="0.3">
      <c r="A15" s="4" t="s">
        <v>99</v>
      </c>
      <c r="B15" s="5" t="s">
        <v>100</v>
      </c>
      <c r="C15" s="4" t="s">
        <v>19</v>
      </c>
      <c r="D15" s="4" t="s">
        <v>101</v>
      </c>
      <c r="E15" s="4" t="s">
        <v>102</v>
      </c>
      <c r="F15" s="11" t="s">
        <v>96</v>
      </c>
      <c r="G15" s="11" t="s">
        <v>103</v>
      </c>
      <c r="H15" s="11" t="s">
        <v>104</v>
      </c>
      <c r="I15" s="4" t="s">
        <v>105</v>
      </c>
      <c r="J15" s="4" t="s">
        <v>59</v>
      </c>
      <c r="K15" s="4" t="s">
        <v>53</v>
      </c>
      <c r="L15" s="4" t="s">
        <v>97</v>
      </c>
      <c r="M15" s="4" t="s">
        <v>34</v>
      </c>
      <c r="N15" s="18"/>
    </row>
    <row r="16" spans="1:14" s="26" customFormat="1" ht="21" customHeight="1" x14ac:dyDescent="0.3">
      <c r="A16" s="31"/>
      <c r="B16" s="22" t="s">
        <v>41</v>
      </c>
      <c r="C16" s="21"/>
      <c r="D16" s="21" t="s">
        <v>380</v>
      </c>
      <c r="E16" s="24">
        <f>E10+E11+E12+E13+E14+E15</f>
        <v>23.4</v>
      </c>
      <c r="F16" s="24">
        <f t="shared" ref="F16:M16" si="1">F10+F11+F12+F13+F14+F15</f>
        <v>28.800000000000004</v>
      </c>
      <c r="G16" s="24">
        <f t="shared" si="1"/>
        <v>104.1</v>
      </c>
      <c r="H16" s="24">
        <f t="shared" si="1"/>
        <v>784.1</v>
      </c>
      <c r="I16" s="24">
        <f t="shared" si="1"/>
        <v>121.17</v>
      </c>
      <c r="J16" s="24">
        <f t="shared" si="1"/>
        <v>89.160000000000011</v>
      </c>
      <c r="K16" s="24">
        <f t="shared" si="1"/>
        <v>4.72</v>
      </c>
      <c r="L16" s="24">
        <f t="shared" si="1"/>
        <v>0.64000000000000012</v>
      </c>
      <c r="M16" s="24">
        <f t="shared" si="1"/>
        <v>104.35</v>
      </c>
      <c r="N16" s="25"/>
    </row>
    <row r="17" spans="1:13" s="34" customFormat="1" ht="13.8" x14ac:dyDescent="0.25">
      <c r="A17" s="34">
        <f>SUM(8,16)</f>
        <v>24</v>
      </c>
      <c r="B17" s="33" t="s">
        <v>419</v>
      </c>
      <c r="D17" s="37">
        <f>SUM(D16+D8)</f>
        <v>1030</v>
      </c>
      <c r="E17" s="36">
        <f t="shared" ref="E17:M17" si="2">SUM(E16)+E8</f>
        <v>33</v>
      </c>
      <c r="F17" s="36">
        <f t="shared" si="2"/>
        <v>37.600000000000009</v>
      </c>
      <c r="G17" s="36">
        <f t="shared" si="2"/>
        <v>139.89999999999998</v>
      </c>
      <c r="H17" s="36">
        <f t="shared" si="2"/>
        <v>1047.0999999999999</v>
      </c>
      <c r="I17" s="36">
        <f t="shared" si="2"/>
        <v>351.65</v>
      </c>
      <c r="J17" s="36">
        <f t="shared" si="2"/>
        <v>120.45000000000002</v>
      </c>
      <c r="K17" s="36">
        <f t="shared" si="2"/>
        <v>5.35</v>
      </c>
      <c r="L17" s="36">
        <f t="shared" si="2"/>
        <v>0.75000000000000011</v>
      </c>
      <c r="M17" s="36">
        <f t="shared" si="2"/>
        <v>105.44</v>
      </c>
    </row>
  </sheetData>
  <mergeCells count="9">
    <mergeCell ref="A5:M5"/>
    <mergeCell ref="A9:M9"/>
    <mergeCell ref="A1:N1"/>
    <mergeCell ref="A3:A4"/>
    <mergeCell ref="B3:B4"/>
    <mergeCell ref="C3:C4"/>
    <mergeCell ref="D3:D4"/>
    <mergeCell ref="E3:H3"/>
    <mergeCell ref="I3:M3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A17" sqref="A17:XFD17"/>
    </sheetView>
  </sheetViews>
  <sheetFormatPr defaultRowHeight="14.4" x14ac:dyDescent="0.3"/>
  <cols>
    <col min="2" max="2" width="19.109375" customWidth="1"/>
  </cols>
  <sheetData>
    <row r="1" spans="1:14" s="17" customFormat="1" ht="17.399999999999999" x14ac:dyDescent="0.3">
      <c r="A1" s="53" t="s">
        <v>381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s="17" customFormat="1" ht="13.8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17" customFormat="1" ht="15" customHeight="1" x14ac:dyDescent="0.3">
      <c r="A3" s="54" t="s">
        <v>2</v>
      </c>
      <c r="B3" s="54" t="s">
        <v>3</v>
      </c>
      <c r="C3" s="56" t="s">
        <v>4</v>
      </c>
      <c r="D3" s="54" t="s">
        <v>5</v>
      </c>
      <c r="E3" s="58" t="s">
        <v>6</v>
      </c>
      <c r="F3" s="59"/>
      <c r="G3" s="59"/>
      <c r="H3" s="60"/>
      <c r="I3" s="58" t="s">
        <v>7</v>
      </c>
      <c r="J3" s="59"/>
      <c r="K3" s="59"/>
      <c r="L3" s="59"/>
      <c r="M3" s="60"/>
      <c r="N3" s="18"/>
    </row>
    <row r="4" spans="1:14" s="17" customFormat="1" ht="27.6" x14ac:dyDescent="0.3">
      <c r="A4" s="55"/>
      <c r="B4" s="55"/>
      <c r="C4" s="57"/>
      <c r="D4" s="55"/>
      <c r="E4" s="19" t="s">
        <v>8</v>
      </c>
      <c r="F4" s="19" t="s">
        <v>9</v>
      </c>
      <c r="G4" s="19" t="s">
        <v>10</v>
      </c>
      <c r="H4" s="20" t="s">
        <v>11</v>
      </c>
      <c r="I4" s="19" t="s">
        <v>12</v>
      </c>
      <c r="J4" s="19" t="s">
        <v>13</v>
      </c>
      <c r="K4" s="19" t="s">
        <v>14</v>
      </c>
      <c r="L4" s="19" t="s">
        <v>15</v>
      </c>
      <c r="M4" s="19" t="s">
        <v>16</v>
      </c>
      <c r="N4" s="18"/>
    </row>
    <row r="5" spans="1:14" s="17" customFormat="1" ht="19.5" customHeight="1" x14ac:dyDescent="0.3">
      <c r="A5" s="50" t="s">
        <v>108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2"/>
      <c r="N5" s="18"/>
    </row>
    <row r="6" spans="1:14" s="17" customFormat="1" ht="23.4" customHeight="1" x14ac:dyDescent="0.3">
      <c r="A6" s="5" t="s">
        <v>109</v>
      </c>
      <c r="B6" s="5" t="s">
        <v>382</v>
      </c>
      <c r="C6" s="4" t="s">
        <v>19</v>
      </c>
      <c r="D6" s="4" t="s">
        <v>101</v>
      </c>
      <c r="E6" s="4" t="s">
        <v>130</v>
      </c>
      <c r="F6" s="4" t="s">
        <v>383</v>
      </c>
      <c r="G6" s="4" t="s">
        <v>384</v>
      </c>
      <c r="H6" s="4" t="s">
        <v>385</v>
      </c>
      <c r="I6" s="4" t="s">
        <v>116</v>
      </c>
      <c r="J6" s="4" t="s">
        <v>34</v>
      </c>
      <c r="K6" s="4" t="s">
        <v>34</v>
      </c>
      <c r="L6" s="4" t="s">
        <v>34</v>
      </c>
      <c r="M6" s="4" t="s">
        <v>97</v>
      </c>
      <c r="N6" s="18"/>
    </row>
    <row r="7" spans="1:14" s="17" customFormat="1" ht="21" customHeight="1" x14ac:dyDescent="0.3">
      <c r="A7" s="4" t="s">
        <v>117</v>
      </c>
      <c r="B7" s="5" t="s">
        <v>118</v>
      </c>
      <c r="C7" s="4" t="s">
        <v>19</v>
      </c>
      <c r="D7" s="4" t="s">
        <v>32</v>
      </c>
      <c r="E7" s="4" t="s">
        <v>119</v>
      </c>
      <c r="F7" s="4" t="s">
        <v>120</v>
      </c>
      <c r="G7" s="4" t="s">
        <v>121</v>
      </c>
      <c r="H7" s="4" t="s">
        <v>122</v>
      </c>
      <c r="I7" s="4" t="s">
        <v>123</v>
      </c>
      <c r="J7" s="4" t="s">
        <v>124</v>
      </c>
      <c r="K7" s="4" t="s">
        <v>125</v>
      </c>
      <c r="L7" s="4" t="s">
        <v>126</v>
      </c>
      <c r="M7" s="4" t="s">
        <v>127</v>
      </c>
      <c r="N7" s="18"/>
    </row>
    <row r="8" spans="1:14" s="26" customFormat="1" ht="21" customHeight="1" x14ac:dyDescent="0.3">
      <c r="A8" s="21"/>
      <c r="B8" s="22" t="s">
        <v>41</v>
      </c>
      <c r="C8" s="22"/>
      <c r="D8" s="23">
        <f>D6+D7</f>
        <v>250</v>
      </c>
      <c r="E8" s="24">
        <f>E6+E7</f>
        <v>5.5</v>
      </c>
      <c r="F8" s="24">
        <f t="shared" ref="F8:M8" si="0">F6+F7</f>
        <v>8.6</v>
      </c>
      <c r="G8" s="24">
        <f t="shared" si="0"/>
        <v>44.8</v>
      </c>
      <c r="H8" s="24">
        <f t="shared" si="0"/>
        <v>212.4</v>
      </c>
      <c r="I8" s="24">
        <f t="shared" si="0"/>
        <v>113.57000000000001</v>
      </c>
      <c r="J8" s="24">
        <f t="shared" si="0"/>
        <v>26.97</v>
      </c>
      <c r="K8" s="24">
        <f t="shared" si="0"/>
        <v>0.88</v>
      </c>
      <c r="L8" s="24">
        <f t="shared" si="0"/>
        <v>0.16</v>
      </c>
      <c r="M8" s="24">
        <f t="shared" si="0"/>
        <v>0.53</v>
      </c>
      <c r="N8" s="25"/>
    </row>
    <row r="9" spans="1:14" s="17" customFormat="1" ht="19.5" customHeight="1" x14ac:dyDescent="0.3">
      <c r="A9" s="50" t="s">
        <v>42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2"/>
      <c r="N9" s="18"/>
    </row>
    <row r="10" spans="1:14" s="17" customFormat="1" ht="28.5" customHeight="1" x14ac:dyDescent="0.3">
      <c r="A10" s="4" t="s">
        <v>386</v>
      </c>
      <c r="B10" s="5" t="s">
        <v>387</v>
      </c>
      <c r="C10" s="4" t="s">
        <v>19</v>
      </c>
      <c r="D10" s="4" t="s">
        <v>45</v>
      </c>
      <c r="E10" s="4" t="s">
        <v>242</v>
      </c>
      <c r="F10" s="4" t="s">
        <v>91</v>
      </c>
      <c r="G10" s="4" t="s">
        <v>388</v>
      </c>
      <c r="H10" s="4" t="s">
        <v>132</v>
      </c>
      <c r="I10" s="4" t="s">
        <v>389</v>
      </c>
      <c r="J10" s="4" t="s">
        <v>132</v>
      </c>
      <c r="K10" s="4" t="s">
        <v>374</v>
      </c>
      <c r="L10" s="4" t="s">
        <v>229</v>
      </c>
      <c r="M10" s="4" t="s">
        <v>390</v>
      </c>
      <c r="N10" s="18"/>
    </row>
    <row r="11" spans="1:14" s="17" customFormat="1" ht="41.4" customHeight="1" x14ac:dyDescent="0.3">
      <c r="A11" s="4" t="s">
        <v>391</v>
      </c>
      <c r="B11" s="14" t="s">
        <v>392</v>
      </c>
      <c r="C11" s="4" t="s">
        <v>19</v>
      </c>
      <c r="D11" s="4" t="s">
        <v>393</v>
      </c>
      <c r="E11" s="4" t="s">
        <v>394</v>
      </c>
      <c r="F11" s="4" t="s">
        <v>59</v>
      </c>
      <c r="G11" s="4" t="s">
        <v>395</v>
      </c>
      <c r="H11" s="4" t="s">
        <v>396</v>
      </c>
      <c r="I11" s="4" t="s">
        <v>397</v>
      </c>
      <c r="J11" s="4" t="s">
        <v>398</v>
      </c>
      <c r="K11" s="4" t="s">
        <v>399</v>
      </c>
      <c r="L11" s="4" t="s">
        <v>358</v>
      </c>
      <c r="M11" s="4" t="s">
        <v>400</v>
      </c>
      <c r="N11" s="18"/>
    </row>
    <row r="12" spans="1:14" s="17" customFormat="1" ht="30.6" customHeight="1" x14ac:dyDescent="0.3">
      <c r="A12" s="27" t="s">
        <v>401</v>
      </c>
      <c r="B12" s="32" t="s">
        <v>402</v>
      </c>
      <c r="C12" s="4" t="s">
        <v>19</v>
      </c>
      <c r="D12" s="27" t="s">
        <v>403</v>
      </c>
      <c r="E12" s="27" t="s">
        <v>404</v>
      </c>
      <c r="F12" s="27" t="s">
        <v>265</v>
      </c>
      <c r="G12" s="27" t="s">
        <v>138</v>
      </c>
      <c r="H12" s="27" t="s">
        <v>405</v>
      </c>
      <c r="I12" s="27" t="s">
        <v>406</v>
      </c>
      <c r="J12" s="27" t="s">
        <v>407</v>
      </c>
      <c r="K12" s="27" t="s">
        <v>134</v>
      </c>
      <c r="L12" s="27" t="s">
        <v>165</v>
      </c>
      <c r="M12" s="27" t="s">
        <v>144</v>
      </c>
      <c r="N12" s="18"/>
    </row>
    <row r="13" spans="1:14" s="17" customFormat="1" ht="28.5" customHeight="1" x14ac:dyDescent="0.3">
      <c r="A13" s="5" t="s">
        <v>408</v>
      </c>
      <c r="B13" s="5" t="s">
        <v>409</v>
      </c>
      <c r="C13" s="4" t="s">
        <v>19</v>
      </c>
      <c r="D13" s="4" t="s">
        <v>362</v>
      </c>
      <c r="E13" s="4" t="s">
        <v>119</v>
      </c>
      <c r="F13" s="4" t="s">
        <v>410</v>
      </c>
      <c r="G13" s="4" t="s">
        <v>411</v>
      </c>
      <c r="H13" s="4" t="s">
        <v>412</v>
      </c>
      <c r="I13" s="4" t="s">
        <v>413</v>
      </c>
      <c r="J13" s="4" t="s">
        <v>414</v>
      </c>
      <c r="K13" s="4" t="s">
        <v>415</v>
      </c>
      <c r="L13" s="4" t="s">
        <v>416</v>
      </c>
      <c r="M13" s="4" t="s">
        <v>417</v>
      </c>
      <c r="N13" s="18"/>
    </row>
    <row r="14" spans="1:14" s="17" customFormat="1" ht="20.399999999999999" customHeight="1" x14ac:dyDescent="0.3">
      <c r="A14" s="4" t="s">
        <v>89</v>
      </c>
      <c r="B14" s="5" t="s">
        <v>418</v>
      </c>
      <c r="C14" s="4" t="s">
        <v>19</v>
      </c>
      <c r="D14" s="4" t="s">
        <v>32</v>
      </c>
      <c r="E14" s="4" t="s">
        <v>33</v>
      </c>
      <c r="F14" s="4" t="s">
        <v>91</v>
      </c>
      <c r="G14" s="4" t="s">
        <v>92</v>
      </c>
      <c r="H14" s="4" t="s">
        <v>93</v>
      </c>
      <c r="I14" s="4" t="s">
        <v>94</v>
      </c>
      <c r="J14" s="4" t="s">
        <v>95</v>
      </c>
      <c r="K14" s="4" t="s">
        <v>96</v>
      </c>
      <c r="L14" s="4" t="s">
        <v>97</v>
      </c>
      <c r="M14" s="4" t="s">
        <v>98</v>
      </c>
      <c r="N14" s="18"/>
    </row>
    <row r="15" spans="1:14" s="17" customFormat="1" ht="19.8" customHeight="1" x14ac:dyDescent="0.3">
      <c r="A15" s="4" t="s">
        <v>99</v>
      </c>
      <c r="B15" s="5" t="s">
        <v>100</v>
      </c>
      <c r="C15" s="4" t="s">
        <v>19</v>
      </c>
      <c r="D15" s="4" t="s">
        <v>101</v>
      </c>
      <c r="E15" s="4" t="s">
        <v>102</v>
      </c>
      <c r="F15" s="11" t="s">
        <v>96</v>
      </c>
      <c r="G15" s="11" t="s">
        <v>103</v>
      </c>
      <c r="H15" s="11" t="s">
        <v>104</v>
      </c>
      <c r="I15" s="4" t="s">
        <v>105</v>
      </c>
      <c r="J15" s="4" t="s">
        <v>59</v>
      </c>
      <c r="K15" s="4" t="s">
        <v>53</v>
      </c>
      <c r="L15" s="4" t="s">
        <v>97</v>
      </c>
      <c r="M15" s="4" t="s">
        <v>34</v>
      </c>
      <c r="N15" s="18"/>
    </row>
    <row r="16" spans="1:14" s="26" customFormat="1" ht="21" customHeight="1" x14ac:dyDescent="0.3">
      <c r="A16" s="31"/>
      <c r="B16" s="22" t="s">
        <v>41</v>
      </c>
      <c r="C16" s="21"/>
      <c r="D16" s="23">
        <v>800</v>
      </c>
      <c r="E16" s="24">
        <f t="shared" ref="E16:M16" si="1">E10+E11+E12+E13+E14+E15</f>
        <v>24.5</v>
      </c>
      <c r="F16" s="24">
        <f t="shared" si="1"/>
        <v>23.000000000000004</v>
      </c>
      <c r="G16" s="24">
        <f t="shared" si="1"/>
        <v>95.800000000000011</v>
      </c>
      <c r="H16" s="24">
        <f t="shared" si="1"/>
        <v>698.1</v>
      </c>
      <c r="I16" s="24">
        <f t="shared" si="1"/>
        <v>119.14999999999999</v>
      </c>
      <c r="J16" s="24">
        <f t="shared" si="1"/>
        <v>69.81</v>
      </c>
      <c r="K16" s="24">
        <f t="shared" si="1"/>
        <v>4.6900000000000004</v>
      </c>
      <c r="L16" s="24">
        <f t="shared" si="1"/>
        <v>0.4</v>
      </c>
      <c r="M16" s="24">
        <f t="shared" si="1"/>
        <v>19.03</v>
      </c>
      <c r="N16" s="25"/>
    </row>
    <row r="17" spans="2:13" s="34" customFormat="1" ht="13.8" x14ac:dyDescent="0.25">
      <c r="B17" s="33" t="s">
        <v>419</v>
      </c>
      <c r="D17" s="35">
        <f t="shared" ref="D17:M17" si="2">SUM(D16)+D8</f>
        <v>1050</v>
      </c>
      <c r="E17" s="36">
        <f t="shared" si="2"/>
        <v>30</v>
      </c>
      <c r="F17" s="36">
        <f t="shared" si="2"/>
        <v>31.6</v>
      </c>
      <c r="G17" s="36">
        <f t="shared" si="2"/>
        <v>140.60000000000002</v>
      </c>
      <c r="H17" s="36">
        <f t="shared" si="2"/>
        <v>910.5</v>
      </c>
      <c r="I17" s="36">
        <f t="shared" si="2"/>
        <v>232.72</v>
      </c>
      <c r="J17" s="36">
        <f t="shared" si="2"/>
        <v>96.78</v>
      </c>
      <c r="K17" s="36">
        <f t="shared" si="2"/>
        <v>5.57</v>
      </c>
      <c r="L17" s="36">
        <f t="shared" si="2"/>
        <v>0.56000000000000005</v>
      </c>
      <c r="M17" s="36">
        <f t="shared" si="2"/>
        <v>19.560000000000002</v>
      </c>
    </row>
  </sheetData>
  <mergeCells count="9">
    <mergeCell ref="A5:M5"/>
    <mergeCell ref="A9:M9"/>
    <mergeCell ref="A1:N1"/>
    <mergeCell ref="A3:A4"/>
    <mergeCell ref="B3:B4"/>
    <mergeCell ref="C3:C4"/>
    <mergeCell ref="D3:D4"/>
    <mergeCell ref="E3:H3"/>
    <mergeCell ref="I3:M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8 день</vt:lpstr>
      <vt:lpstr>9 день</vt:lpstr>
      <vt:lpstr>10 день</vt:lpstr>
      <vt:lpstr>11 день</vt:lpstr>
      <vt:lpstr>12 день</vt:lpstr>
      <vt:lpstr>13 день</vt:lpstr>
      <vt:lpstr>14 день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2023-10-02T04:52:12Z</cp:lastPrinted>
  <dcterms:created xsi:type="dcterms:W3CDTF">2023-09-30T19:30:22Z</dcterms:created>
  <dcterms:modified xsi:type="dcterms:W3CDTF">2023-10-02T05:11:39Z</dcterms:modified>
</cp:coreProperties>
</file>